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FINANCIJSKI PLANOVI\PLAN za 2026 s pojekcijama\"/>
    </mc:Choice>
  </mc:AlternateContent>
  <xr:revisionPtr revIDLastSave="0" documentId="13_ncr:1_{B1842941-9D11-4C01-B67A-D77329E8F53E}" xr6:coauthVersionLast="47" xr6:coauthVersionMax="47" xr10:uidLastSave="{00000000-0000-0000-0000-000000000000}"/>
  <bookViews>
    <workbookView xWindow="-120" yWindow="-120" windowWidth="29040" windowHeight="15720" tabRatio="663" firstSheet="1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1" sheetId="11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8" i="7" l="1"/>
  <c r="E107" i="7" s="1"/>
  <c r="E106" i="7" s="1"/>
  <c r="F108" i="7"/>
  <c r="F107" i="7" s="1"/>
  <c r="F106" i="7" s="1"/>
  <c r="G108" i="7"/>
  <c r="G107" i="7" s="1"/>
  <c r="G106" i="7" s="1"/>
  <c r="G102" i="7"/>
  <c r="F102" i="7"/>
  <c r="E102" i="7"/>
  <c r="G99" i="7"/>
  <c r="F99" i="7"/>
  <c r="E99" i="7"/>
  <c r="G98" i="7"/>
  <c r="F98" i="7"/>
  <c r="E98" i="7"/>
  <c r="G96" i="7"/>
  <c r="F96" i="7"/>
  <c r="E96" i="7"/>
  <c r="G94" i="7"/>
  <c r="F94" i="7"/>
  <c r="E94" i="7"/>
  <c r="G93" i="7"/>
  <c r="F93" i="7"/>
  <c r="E93" i="7"/>
  <c r="G91" i="7"/>
  <c r="F91" i="7"/>
  <c r="E91" i="7"/>
  <c r="G90" i="7"/>
  <c r="F90" i="7"/>
  <c r="E90" i="7"/>
  <c r="G87" i="7"/>
  <c r="F87" i="7"/>
  <c r="E87" i="7"/>
  <c r="G86" i="7"/>
  <c r="F86" i="7"/>
  <c r="E86" i="7"/>
  <c r="G84" i="7"/>
  <c r="F84" i="7"/>
  <c r="E84" i="7"/>
  <c r="G83" i="7"/>
  <c r="F83" i="7"/>
  <c r="E83" i="7"/>
  <c r="G78" i="7"/>
  <c r="F78" i="7"/>
  <c r="E78" i="7"/>
  <c r="G74" i="7"/>
  <c r="F74" i="7"/>
  <c r="E74" i="7"/>
  <c r="G73" i="7"/>
  <c r="F73" i="7"/>
  <c r="E73" i="7"/>
  <c r="G71" i="7"/>
  <c r="F71" i="7"/>
  <c r="E71" i="7"/>
  <c r="G70" i="7"/>
  <c r="F70" i="7"/>
  <c r="E70" i="7"/>
  <c r="G67" i="7"/>
  <c r="F67" i="7"/>
  <c r="E67" i="7"/>
  <c r="G66" i="7"/>
  <c r="F66" i="7"/>
  <c r="E66" i="7"/>
  <c r="G64" i="7"/>
  <c r="F64" i="7"/>
  <c r="E64" i="7"/>
  <c r="G63" i="7"/>
  <c r="F63" i="7"/>
  <c r="E63" i="7"/>
  <c r="G60" i="7"/>
  <c r="F60" i="7"/>
  <c r="E60" i="7"/>
  <c r="G59" i="7"/>
  <c r="F59" i="7"/>
  <c r="E59" i="7"/>
  <c r="G57" i="7"/>
  <c r="F57" i="7"/>
  <c r="E57" i="7"/>
  <c r="G56" i="7"/>
  <c r="F56" i="7"/>
  <c r="E56" i="7"/>
  <c r="G54" i="7"/>
  <c r="F54" i="7"/>
  <c r="E54" i="7"/>
  <c r="G53" i="7"/>
  <c r="F53" i="7"/>
  <c r="E53" i="7"/>
  <c r="G49" i="7"/>
  <c r="F49" i="7"/>
  <c r="E49" i="7"/>
  <c r="G46" i="7"/>
  <c r="F46" i="7"/>
  <c r="E46" i="7"/>
  <c r="G42" i="7"/>
  <c r="F42" i="7"/>
  <c r="E42" i="7"/>
  <c r="G35" i="7"/>
  <c r="F35" i="7"/>
  <c r="E35" i="7"/>
  <c r="G32" i="7"/>
  <c r="F32" i="7"/>
  <c r="E32" i="7"/>
  <c r="G31" i="7"/>
  <c r="F31" i="7"/>
  <c r="E31" i="7"/>
  <c r="G25" i="7"/>
  <c r="F25" i="7"/>
  <c r="E25" i="7"/>
  <c r="G21" i="7"/>
  <c r="F21" i="7"/>
  <c r="E21" i="7"/>
  <c r="G20" i="7"/>
  <c r="F20" i="7"/>
  <c r="E20" i="7"/>
  <c r="G19" i="7"/>
  <c r="F19" i="7"/>
  <c r="E19" i="7"/>
  <c r="G17" i="7"/>
  <c r="F17" i="7"/>
  <c r="E17" i="7"/>
  <c r="G16" i="7"/>
  <c r="F16" i="7"/>
  <c r="E16" i="7"/>
  <c r="G13" i="7"/>
  <c r="F13" i="7"/>
  <c r="E13" i="7"/>
  <c r="G12" i="7"/>
  <c r="F12" i="7"/>
  <c r="E12" i="7"/>
  <c r="G11" i="7"/>
  <c r="F11" i="7"/>
  <c r="E11" i="7"/>
  <c r="G10" i="7"/>
  <c r="F10" i="7"/>
  <c r="E10" i="7"/>
  <c r="G9" i="7"/>
  <c r="F9" i="7"/>
  <c r="E9" i="7"/>
  <c r="G8" i="7"/>
  <c r="F8" i="7"/>
  <c r="E8" i="7"/>
  <c r="G7" i="7"/>
  <c r="F7" i="7"/>
  <c r="E7" i="7"/>
  <c r="F39" i="8"/>
  <c r="E39" i="8"/>
  <c r="D39" i="8"/>
  <c r="C39" i="8"/>
  <c r="B39" i="8"/>
  <c r="F37" i="8"/>
  <c r="E37" i="8"/>
  <c r="D37" i="8"/>
  <c r="C37" i="8"/>
  <c r="B37" i="8"/>
  <c r="F35" i="8"/>
  <c r="E35" i="8"/>
  <c r="D35" i="8"/>
  <c r="C35" i="8"/>
  <c r="B35" i="8"/>
  <c r="F32" i="8"/>
  <c r="E32" i="8"/>
  <c r="D32" i="8"/>
  <c r="C32" i="8"/>
  <c r="B32" i="8"/>
  <c r="F31" i="8"/>
  <c r="E31" i="8"/>
  <c r="D31" i="8"/>
  <c r="C31" i="8"/>
  <c r="B31" i="8"/>
  <c r="D21" i="8"/>
  <c r="F19" i="8"/>
  <c r="E19" i="8"/>
  <c r="D19" i="8"/>
  <c r="C19" i="8"/>
  <c r="B19" i="8"/>
  <c r="F18" i="8"/>
  <c r="E18" i="8"/>
  <c r="D18" i="8"/>
  <c r="F17" i="8"/>
  <c r="E17" i="8"/>
  <c r="D17" i="8"/>
  <c r="C17" i="8"/>
  <c r="B17" i="8"/>
  <c r="F15" i="8"/>
  <c r="E15" i="8"/>
  <c r="D15" i="8"/>
  <c r="C15" i="8"/>
  <c r="B15" i="8"/>
  <c r="F11" i="8"/>
  <c r="E11" i="8"/>
  <c r="D11" i="8"/>
  <c r="C11" i="8"/>
  <c r="F10" i="8"/>
  <c r="E10" i="8"/>
  <c r="D10" i="8"/>
  <c r="C10" i="8"/>
  <c r="B10" i="8"/>
  <c r="G31" i="3"/>
  <c r="F31" i="3"/>
  <c r="E31" i="3"/>
  <c r="D31" i="3"/>
  <c r="C31" i="3"/>
  <c r="G25" i="3"/>
  <c r="F25" i="3"/>
  <c r="E25" i="3"/>
  <c r="D25" i="3"/>
  <c r="C25" i="3"/>
  <c r="G24" i="3"/>
  <c r="F24" i="3"/>
  <c r="E24" i="3"/>
  <c r="D24" i="3"/>
  <c r="C24" i="3"/>
  <c r="G19" i="3"/>
  <c r="F19" i="3"/>
  <c r="E19" i="3"/>
  <c r="D19" i="3"/>
  <c r="G17" i="3"/>
  <c r="F17" i="3"/>
  <c r="E17" i="3"/>
  <c r="D17" i="3"/>
  <c r="C17" i="3"/>
  <c r="G16" i="3"/>
  <c r="F16" i="3"/>
  <c r="G12" i="3"/>
  <c r="F12" i="3"/>
  <c r="G11" i="3"/>
  <c r="F11" i="3"/>
  <c r="E11" i="3"/>
  <c r="D11" i="3"/>
  <c r="C11" i="3"/>
  <c r="G10" i="3"/>
  <c r="F10" i="3"/>
  <c r="E10" i="3"/>
  <c r="D10" i="3"/>
  <c r="J37" i="10"/>
  <c r="I37" i="10"/>
  <c r="H37" i="10"/>
  <c r="G37" i="10"/>
  <c r="F37" i="10"/>
  <c r="J34" i="10"/>
  <c r="I34" i="10"/>
  <c r="H34" i="10"/>
  <c r="G34" i="10"/>
  <c r="J29" i="10"/>
  <c r="I29" i="10"/>
  <c r="H29" i="10"/>
  <c r="G29" i="10"/>
  <c r="F29" i="10"/>
  <c r="J28" i="10"/>
  <c r="I28" i="10"/>
  <c r="H28" i="10"/>
  <c r="G28" i="10"/>
  <c r="F28" i="10"/>
  <c r="J22" i="10"/>
  <c r="I22" i="10"/>
  <c r="H22" i="10"/>
  <c r="G22" i="10"/>
  <c r="F22" i="10"/>
  <c r="J21" i="10"/>
  <c r="I21" i="10"/>
  <c r="H21" i="10"/>
  <c r="G21" i="10"/>
  <c r="F21" i="10"/>
  <c r="J14" i="10"/>
  <c r="I14" i="10"/>
  <c r="H14" i="10"/>
  <c r="G14" i="10"/>
  <c r="F14" i="10"/>
  <c r="J11" i="10"/>
  <c r="I11" i="10"/>
  <c r="H11" i="10"/>
  <c r="G11" i="10"/>
  <c r="F11" i="10"/>
  <c r="J8" i="10"/>
  <c r="I8" i="10"/>
  <c r="H8" i="10"/>
  <c r="F8" i="10"/>
</calcChain>
</file>

<file path=xl/sharedStrings.xml><?xml version="1.0" encoding="utf-8"?>
<sst xmlns="http://schemas.openxmlformats.org/spreadsheetml/2006/main" count="348" uniqueCount="179">
  <si>
    <t>FINANCIJSKI PLAN PRORAČUNSKOG KORISNIKA JEDINICE LOKALNE I PODRUČNE (REGIONALNE) SAMOUPRAVE 
ZA 2026. I PROJEKCIJA ZA 2027. I 2028. GODINU</t>
  </si>
  <si>
    <t>I. OPĆI DIO</t>
  </si>
  <si>
    <t>A) SAŽETAK RAČUNA PRIHODA I RASHODA</t>
  </si>
  <si>
    <t>EUR</t>
  </si>
  <si>
    <t>Izvršenje 2024.</t>
  </si>
  <si>
    <t>Tekući plan 2025.</t>
  </si>
  <si>
    <t>Plan 2026.</t>
  </si>
  <si>
    <t>Projekcija 
 2027.</t>
  </si>
  <si>
    <t>Projekcija 
2028.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</si>
  <si>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</si>
  <si>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</si>
  <si>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</si>
  <si>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</si>
  <si>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</si>
  <si>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</si>
  <si>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</si>
  <si>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</si>
  <si>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</si>
  <si>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</si>
  <si>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</si>
  <si>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</si>
  <si>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</si>
  <si>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</si>
  <si>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</si>
  <si>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</si>
  <si>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</si>
  <si>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</si>
  <si>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</si>
  <si>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 xml:space="preserve">A. RAČUN PRIHODA I RASHODA </t>
  </si>
  <si>
    <t>PRIHODI I RASHODI PREMA EKONOMSKOJ KLASIFIKACIJI</t>
  </si>
  <si>
    <t>Razred/ skupina</t>
  </si>
  <si>
    <t>Naziv prihoda</t>
  </si>
  <si>
    <t>UKUPNO PRIHODI</t>
  </si>
  <si>
    <t>Prihodi poslovanja</t>
  </si>
  <si>
    <t>Pomoći iz inozemstva i od subjekata unutar općeg proračuna</t>
  </si>
  <si>
    <t>Prihodi od imovine</t>
  </si>
  <si>
    <t>Namjenski</t>
  </si>
  <si>
    <t>Prihodi od najma</t>
  </si>
  <si>
    <t>Prihodi iz nadležnog proračuna i od HZZO-a temeljem ugovornih obveza</t>
  </si>
  <si>
    <t>Prihodi od prodaje nefinancijske imovine</t>
  </si>
  <si>
    <t>Prihodi od prodaje proizvedene dugotrajne imovine</t>
  </si>
  <si>
    <t>Vlastiti izvori</t>
  </si>
  <si>
    <t>Rezultat poslovanja</t>
  </si>
  <si>
    <t>Razred</t>
  </si>
  <si>
    <t>Naziv rashoda</t>
  </si>
  <si>
    <t>UKUPNO RASHODI</t>
  </si>
  <si>
    <t>Rashodi poslovanja</t>
  </si>
  <si>
    <t>Rashodi za zaposlene</t>
  </si>
  <si>
    <t>Materijalni rashodi</t>
  </si>
  <si>
    <t>Financijski rashodi</t>
  </si>
  <si>
    <t>Naknade građanima</t>
  </si>
  <si>
    <t>Rashodi za donacije</t>
  </si>
  <si>
    <t>Rashodi za nabavu nefinancijske imovine</t>
  </si>
  <si>
    <t>Rashodi za nabavu neproizvedene dugotrajne imovine</t>
  </si>
  <si>
    <t>…</t>
  </si>
  <si>
    <t>PRIHODI I RASHODI PREMA IZVORIMA FINANCIRANJA</t>
  </si>
  <si>
    <t>Brojčana oznaka i naziv</t>
  </si>
  <si>
    <t>1 Opći prihodi i primici</t>
  </si>
  <si>
    <t>1.1.1  Opći prihodi i primici</t>
  </si>
  <si>
    <t>1.1.2. Prihodi za decentral.  sredstva</t>
  </si>
  <si>
    <t>3 Vlastiti prihodi</t>
  </si>
  <si>
    <t>3.1.1. Najam dvorane</t>
  </si>
  <si>
    <t>4 Prihodi za posebne namjene</t>
  </si>
  <si>
    <t>4.3.1.Ostali prihodi za posebne namj.</t>
  </si>
  <si>
    <t>5 Pomoći</t>
  </si>
  <si>
    <t xml:space="preserve">5.0.12112. Pomoći temeljem prijenosa EU sredstava </t>
  </si>
  <si>
    <t>5.0.111. Ostale pomoći - MZOM</t>
  </si>
  <si>
    <t>5.2.11. Ostale pomoći - Županija</t>
  </si>
  <si>
    <t>6 Donacije</t>
  </si>
  <si>
    <t>7 Pomoći</t>
  </si>
  <si>
    <t>1.1.1. Opći prihodi i primici</t>
  </si>
  <si>
    <t>1.1.2. Prihodi za decent. Sredstva</t>
  </si>
  <si>
    <t>4  Rashodi za posebne namjene</t>
  </si>
  <si>
    <t>4.3.1.Ostali rashodi za posebne namj.</t>
  </si>
  <si>
    <t xml:space="preserve">5.0.12112 Pomoći temeljem prijenosa EU sredstava </t>
  </si>
  <si>
    <t>5.0.111 Ostale pomoći - MZOM</t>
  </si>
  <si>
    <t>5.2.11 Ostale pomoći - Županija</t>
  </si>
  <si>
    <t>RASHODI PREMA FUNKCIJSKOJ KLASIFIKACIJI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</si>
  <si>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</si>
  <si>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</si>
  <si>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</si>
  <si>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</si>
  <si>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</si>
  <si>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</si>
  <si>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09 Obrazovanje</t>
  </si>
  <si>
    <t>0912 Osnovno obrazovanje</t>
  </si>
  <si>
    <t xml:space="preserve">B. RAČUN FINANCIRANJA </t>
  </si>
  <si>
    <t>RAČUN FINANCIRANJA PREMA EKONOMSKOJ KLASIFIKACIJI</t>
  </si>
  <si>
    <t>Naziv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</si>
  <si>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</si>
  <si>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</si>
  <si>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</si>
  <si>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</si>
  <si>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RAČUN FINANCIRANJA PREMA IZVORIMA FINANCIRANJA</t>
  </si>
  <si>
    <t>UKUPNO PRIMICI</t>
  </si>
  <si>
    <t xml:space="preserve">  11 Opći prihodi i primici</t>
  </si>
  <si>
    <t>8 Namjenski primici od financijske imovine i zaduživanja</t>
  </si>
  <si>
    <t xml:space="preserve">  81 Namjenski primici od financijske imovine i zaduživanja</t>
  </si>
  <si>
    <t>UKUPNO IZDACI</t>
  </si>
  <si>
    <t xml:space="preserve">  31 Vlastiti prihodi</t>
  </si>
  <si>
    <t>1.a- Prijedlog financijskog plana OŠ MEJAŠI za 2026.godinu s projekcijama</t>
  </si>
  <si>
    <t>Šifra</t>
  </si>
  <si>
    <t>PLAN 2026.</t>
  </si>
  <si>
    <t>PROJEKCIJA 2027.</t>
  </si>
  <si>
    <t>PROJEKCIJA 2028.</t>
  </si>
  <si>
    <t>Korisnik -K020</t>
  </si>
  <si>
    <t>OŠ MEJAŠI</t>
  </si>
  <si>
    <t>Razdjel-203</t>
  </si>
  <si>
    <t>UPRAVNI ODJEL ZA ODGOJ I OBRAZOVANJE</t>
  </si>
  <si>
    <t>Glava-03</t>
  </si>
  <si>
    <t>OSNOVNE ŠKOLE</t>
  </si>
  <si>
    <t>Podglava 13463</t>
  </si>
  <si>
    <t>Program C021500</t>
  </si>
  <si>
    <t>DECENTRALIZIRANE FUN.-MINIMALNI FIN.STANDARD</t>
  </si>
  <si>
    <t>Aktivnost A150001</t>
  </si>
  <si>
    <t>REDOVNA PROGRAMSKA DJELATNOST OSNOVNIH ŠKOLA</t>
  </si>
  <si>
    <t>Izvor 1.1.2.</t>
  </si>
  <si>
    <t>POREZNI PRIHODI ZA DECENTRALIZIRANE FUNKCIJE</t>
  </si>
  <si>
    <t>Kapitalni projekt K150001</t>
  </si>
  <si>
    <t>Kapitalni projekt K320001 KAPITALNA ULAGANJA U OPREMU - DECENTR.SREDSTVA</t>
  </si>
  <si>
    <t>Rashodi za nabavu proizvedene dugotrajne imovine</t>
  </si>
  <si>
    <t>Program C021501</t>
  </si>
  <si>
    <t>ŠIRE JAVNE POTREBE-IZNAD MINIMALNOG STANDARDA</t>
  </si>
  <si>
    <t>Aktivnost A150101</t>
  </si>
  <si>
    <t>SUFINANCIR.PRODUŽENOG BORAV.ICJELOD.NASTAVE</t>
  </si>
  <si>
    <t>Izvor 1.1.1.</t>
  </si>
  <si>
    <t>PRIHODI OD GRADA/PLAN ŠKOLE</t>
  </si>
  <si>
    <t>Izvor 4.3.1.</t>
  </si>
  <si>
    <t>OSTALI NAMJENSKI PRIHODI</t>
  </si>
  <si>
    <t>Aktivnost A150103</t>
  </si>
  <si>
    <t>IZVANNASTAVNE I IZVANŠKOLSKE AKTIVNOSTI</t>
  </si>
  <si>
    <r>
      <t>PRIHODI OD GRADA-PLAN ŠKOLA</t>
    </r>
    <r>
      <rPr>
        <i/>
        <sz val="7"/>
        <color rgb="FFFF6600"/>
        <rFont val="Arial"/>
        <charset val="238"/>
      </rPr>
      <t xml:space="preserve"> KLUB MLADIH TEHNIČARA,DIOKL. ŠKRINJICA, BLAGO NAŠEG MARJANA</t>
    </r>
  </si>
  <si>
    <t>Izvor 5.0.111</t>
  </si>
  <si>
    <t>POMOĆI IZ DRŽAVNOG PRORAČUNA-PK</t>
  </si>
  <si>
    <t>Naknade građanima i kućanstvima</t>
  </si>
  <si>
    <t xml:space="preserve">Ostali rashodi </t>
  </si>
  <si>
    <t>Izvor 5.2.11</t>
  </si>
  <si>
    <t>POMOĆI IZ ŽUPANIJSKOG PRORAČUNA-PK</t>
  </si>
  <si>
    <t>Izvor 5.2.31.</t>
  </si>
  <si>
    <t>POMOĆI OD IZVANPRORAČUNSKIH KORISNIKA-PK</t>
  </si>
  <si>
    <t>Izvor 6.1.1.</t>
  </si>
  <si>
    <t>DONACIJE-PK</t>
  </si>
  <si>
    <t>Aktivnost A150104</t>
  </si>
  <si>
    <t>MANIFESTACIJA ODGOJA I ŠKOLSTVA</t>
  </si>
  <si>
    <t>PRIHODI OD GRADA/plan škole /lom stakla</t>
  </si>
  <si>
    <t>Aktivnost A150105</t>
  </si>
  <si>
    <t>PROMETNI ODGOJ I SIGURNOST U PROMETU-POLIGON</t>
  </si>
  <si>
    <t>Aktivnost A150107</t>
  </si>
  <si>
    <t>NABAVKA UDŽENIKA, RADNIH BILJEŽNICA I PRIBORA</t>
  </si>
  <si>
    <t>Aktivnost A150108</t>
  </si>
  <si>
    <t>SUSTAV VIDEO NADZORA</t>
  </si>
  <si>
    <t>Aktivnost A150109</t>
  </si>
  <si>
    <t>PROJEKT E-ŠKOLE</t>
  </si>
  <si>
    <t>PRIHODI OD GRADA</t>
  </si>
  <si>
    <t>Aktivnost A150110</t>
  </si>
  <si>
    <t>HITNE INTERVENCIJE</t>
  </si>
  <si>
    <t>Aktivnost  A150113</t>
  </si>
  <si>
    <t>VLASTITA I NAMJENSKA SREDSTVA OSNOVNIH ŠKOLA</t>
  </si>
  <si>
    <t>Izvor 3.1.1.</t>
  </si>
  <si>
    <t>VLASTITI PRIHODI-PK</t>
  </si>
  <si>
    <t>PRIHODI ZA POSEBNE NAMJENE-PK</t>
  </si>
  <si>
    <t>Aktivnost  A150114</t>
  </si>
  <si>
    <t>OSIGURANJE UČENIKA OŠ</t>
  </si>
  <si>
    <t>Aktivnost A150116</t>
  </si>
  <si>
    <t>POMOĆNICI U NASTAVI</t>
  </si>
  <si>
    <t>Kapitalni projekt    K150101</t>
  </si>
  <si>
    <t>Kapitalni projekt K320250 NABAVA ŠKOLSKE LEKTIRE</t>
  </si>
  <si>
    <t>Tekući projekt    T150101</t>
  </si>
  <si>
    <t>Tekući projekt T320107 PREHRANA UČENIKA</t>
  </si>
  <si>
    <t>Tekući projekt    T150104</t>
  </si>
  <si>
    <t>Tekući projekt T320112 EU PROJEKT "S POMOĆNIKOM MOGU BOLJE 7"</t>
  </si>
  <si>
    <t>Izvor 5.0.12112</t>
  </si>
  <si>
    <t>POMOĆ.DRŽ.PROR.NAC.SUF.EU PROJ-PREDFIN.OPĆ.PH I PRIM-GRAD</t>
  </si>
  <si>
    <t>Program C021502</t>
  </si>
  <si>
    <t>RASHODI ZA ZAPOSLENE U OŠ</t>
  </si>
  <si>
    <t>Aktivnost A150201</t>
  </si>
  <si>
    <t>RASHODI ZA ZAPOSLENE</t>
  </si>
  <si>
    <t>RAVNATELJ/ICA: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</si>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</sst>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6" formatCode="_ * #,##0.00_ ;_ * \-#,##0.00_ ;_ * &quot;-&quot;??_ ;_ @_ "/>
    <numFmt numFmtId="168" formatCode="[$-1041A]#,##0.00;\-\ #,##0.00"/>
    <numFmt numFmtId="169" formatCode="0.00_ "/>
    <numFmt numFmtId="170" formatCode="_-* #,##0.00\ _k_n_-;\-* #,##0.00\ _k_n_-;_-* &quot;-&quot;??\ _k_n_-;_-@_-"/>
  </numFmts>
  <fonts count="32">
    <font>
      <sz val="11"/>
      <color theme="1"/>
      <name val="Calibri"/>
      <charset val="238"/>
      <scheme val="minor"/>
    </font>
    <font>
      <b/>
      <sz val="12"/>
      <color indexed="8"/>
      <name val="Arial"/>
      <charset val="238"/>
    </font>
    <font>
      <b/>
      <sz val="9"/>
      <name val="Arial"/>
      <charset val="238"/>
    </font>
    <font>
      <b/>
      <sz val="10"/>
      <name val="Arial"/>
      <charset val="238"/>
    </font>
    <font>
      <i/>
      <sz val="10"/>
      <color indexed="8"/>
      <name val="Arial"/>
      <charset val="238"/>
    </font>
    <font>
      <i/>
      <sz val="10"/>
      <name val="Arial"/>
      <charset val="238"/>
    </font>
    <font>
      <b/>
      <sz val="8"/>
      <color indexed="8"/>
      <name val="Arial"/>
      <charset val="238"/>
    </font>
    <font>
      <b/>
      <sz val="8"/>
      <color theme="1"/>
      <name val="Arial"/>
      <charset val="238"/>
    </font>
    <font>
      <b/>
      <sz val="8"/>
      <color indexed="16"/>
      <name val="Arial"/>
      <charset val="238"/>
    </font>
    <font>
      <i/>
      <sz val="7"/>
      <color indexed="16"/>
      <name val="Arial"/>
      <charset val="238"/>
    </font>
    <font>
      <sz val="8"/>
      <color indexed="16"/>
      <name val="Arial"/>
      <charset val="238"/>
    </font>
    <font>
      <i/>
      <sz val="7"/>
      <name val="Arial"/>
      <charset val="238"/>
    </font>
    <font>
      <b/>
      <sz val="14"/>
      <color indexed="8"/>
      <name val="Arial"/>
      <charset val="238"/>
    </font>
    <font>
      <sz val="10"/>
      <color indexed="8"/>
      <name val="Arial"/>
      <charset val="238"/>
    </font>
    <font>
      <b/>
      <sz val="10"/>
      <color indexed="8"/>
      <name val="Arial"/>
      <charset val="238"/>
    </font>
    <font>
      <sz val="10"/>
      <name val="Arial"/>
      <charset val="238"/>
    </font>
    <font>
      <i/>
      <sz val="11"/>
      <color theme="1"/>
      <name val="Calibri"/>
      <charset val="238"/>
      <scheme val="minor"/>
    </font>
    <font>
      <sz val="12"/>
      <color indexed="8"/>
      <name val="Arial"/>
      <charset val="238"/>
    </font>
    <font>
      <sz val="12"/>
      <color theme="1"/>
      <name val="Calibri"/>
      <charset val="238"/>
      <scheme val="minor"/>
    </font>
    <font>
      <b/>
      <i/>
      <sz val="10"/>
      <name val="Arial"/>
      <charset val="238"/>
    </font>
    <font>
      <b/>
      <sz val="10"/>
      <color theme="1"/>
      <name val="Arial"/>
      <charset val="238"/>
    </font>
    <font>
      <b/>
      <sz val="11"/>
      <color theme="1"/>
      <name val="Calibri"/>
      <charset val="238"/>
      <scheme val="minor"/>
    </font>
    <font>
      <sz val="14"/>
      <color indexed="8"/>
      <name val="Arial"/>
      <charset val="238"/>
    </font>
    <font>
      <b/>
      <sz val="12"/>
      <name val="Arial"/>
      <charset val="238"/>
    </font>
    <font>
      <sz val="12"/>
      <name val="Calibri"/>
      <charset val="238"/>
      <scheme val="minor"/>
    </font>
    <font>
      <b/>
      <sz val="14"/>
      <name val="Arial"/>
      <charset val="238"/>
    </font>
    <font>
      <sz val="14"/>
      <name val="Arial"/>
      <charset val="238"/>
    </font>
    <font>
      <b/>
      <i/>
      <sz val="9"/>
      <color indexed="8"/>
      <name val="Arial"/>
      <charset val="238"/>
    </font>
    <font>
      <sz val="9"/>
      <color theme="1"/>
      <name val="Arial"/>
      <charset val="238"/>
    </font>
    <font>
      <b/>
      <sz val="10"/>
      <color theme="1"/>
      <name val="Calibri"/>
      <charset val="238"/>
      <scheme val="minor"/>
    </font>
    <font>
      <sz val="11"/>
      <color theme="1"/>
      <name val="Calibri"/>
      <charset val="134"/>
      <scheme val="minor"/>
    </font>
    <font>
      <i/>
      <sz val="7"/>
      <color rgb="FFFF6600"/>
      <name val="Arial"/>
      <charset val="238"/>
    </font>
  </fonts>
  <fills count="16">
    <fill>
      <patternFill patternType="none"/>
    </fill>
    <fill>
      <patternFill patternType="gray125"/>
    </fill>
    <fill>
      <patternFill patternType="solid">
        <fgColor theme="3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0"/>
        <bgColor indexed="0"/>
      </patternFill>
    </fill>
    <fill>
      <patternFill patternType="solid">
        <fgColor theme="9" tint="-0.249977111117893"/>
        <bgColor indexed="0"/>
      </patternFill>
    </fill>
    <fill>
      <patternFill patternType="solid">
        <fgColor theme="9" tint="0.39997558519241921"/>
        <bgColor indexed="0"/>
      </patternFill>
    </fill>
    <fill>
      <patternFill patternType="solid">
        <fgColor theme="9" tint="0.59999389629810485"/>
        <bgColor indexed="0"/>
      </patternFill>
    </fill>
    <fill>
      <patternFill patternType="solid">
        <fgColor theme="9" tint="0.79998168889431442"/>
        <bgColor indexed="0"/>
      </patternFill>
    </fill>
    <fill>
      <patternFill patternType="solid">
        <fgColor theme="8"/>
        <bgColor indexed="0"/>
      </patternFill>
    </fill>
    <fill>
      <patternFill patternType="solid">
        <fgColor theme="0" tint="-0.34998626667073579"/>
        <bgColor indexed="0"/>
      </patternFill>
    </fill>
    <fill>
      <patternFill patternType="solid">
        <fgColor theme="8" tint="0.79985961485641044"/>
        <bgColor indexed="0"/>
      </patternFill>
    </fill>
    <fill>
      <patternFill patternType="solid">
        <fgColor theme="2"/>
        <bgColor indexed="0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4" tint="0.79985961485641044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6" fontId="30" fillId="0" borderId="0" applyFont="0" applyFill="0" applyBorder="0" applyAlignment="0" applyProtection="0">
      <alignment vertical="center"/>
    </xf>
  </cellStyleXfs>
  <cellXfs count="176">
    <xf numFmtId="0" fontId="0" fillId="0" borderId="0" xfId="0"/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0" borderId="0" xfId="0" applyFont="1"/>
    <xf numFmtId="0" fontId="0" fillId="0" borderId="0" xfId="0" applyAlignment="1">
      <alignment horizontal="right"/>
    </xf>
    <xf numFmtId="0" fontId="3" fillId="3" borderId="0" xfId="0" applyFont="1" applyFill="1" applyBorder="1"/>
    <xf numFmtId="0" fontId="0" fillId="3" borderId="0" xfId="0" applyFill="1" applyBorder="1"/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Border="1" applyAlignment="1"/>
    <xf numFmtId="0" fontId="6" fillId="4" borderId="2" xfId="0" applyFont="1" applyFill="1" applyBorder="1" applyAlignment="1" applyProtection="1">
      <alignment horizontal="center" vertical="top" wrapText="1" readingOrder="1"/>
      <protection locked="0"/>
    </xf>
    <xf numFmtId="0" fontId="6" fillId="4" borderId="3" xfId="0" applyFont="1" applyFill="1" applyBorder="1" applyAlignment="1" applyProtection="1">
      <alignment horizontal="center" vertical="top" wrapText="1" readingOrder="1"/>
      <protection locked="0"/>
    </xf>
    <xf numFmtId="0" fontId="7" fillId="5" borderId="4" xfId="0" applyFont="1" applyFill="1" applyBorder="1" applyAlignment="1" applyProtection="1">
      <alignment vertical="top" wrapText="1" readingOrder="1"/>
      <protection locked="0"/>
    </xf>
    <xf numFmtId="0" fontId="7" fillId="5" borderId="5" xfId="0" applyFont="1" applyFill="1" applyBorder="1" applyAlignment="1" applyProtection="1">
      <alignment vertical="top" wrapText="1" readingOrder="1"/>
      <protection locked="0"/>
    </xf>
    <xf numFmtId="168" fontId="7" fillId="5" borderId="4" xfId="0" applyNumberFormat="1" applyFont="1" applyFill="1" applyBorder="1" applyAlignment="1" applyProtection="1">
      <alignment horizontal="right" vertical="top" wrapText="1" readingOrder="1"/>
      <protection locked="0"/>
    </xf>
    <xf numFmtId="0" fontId="8" fillId="6" borderId="4" xfId="0" applyFont="1" applyFill="1" applyBorder="1" applyAlignment="1" applyProtection="1">
      <alignment vertical="top" wrapText="1" readingOrder="1"/>
      <protection locked="0"/>
    </xf>
    <xf numFmtId="0" fontId="8" fillId="6" borderId="5" xfId="0" applyFont="1" applyFill="1" applyBorder="1" applyAlignment="1" applyProtection="1">
      <alignment vertical="top" wrapText="1" readingOrder="1"/>
      <protection locked="0"/>
    </xf>
    <xf numFmtId="168" fontId="8" fillId="6" borderId="4" xfId="0" applyNumberFormat="1" applyFont="1" applyFill="1" applyBorder="1" applyAlignment="1" applyProtection="1">
      <alignment horizontal="right" vertical="top" wrapText="1" readingOrder="1"/>
      <protection locked="0"/>
    </xf>
    <xf numFmtId="0" fontId="8" fillId="7" borderId="4" xfId="0" applyFont="1" applyFill="1" applyBorder="1" applyAlignment="1" applyProtection="1">
      <alignment vertical="top" wrapText="1" readingOrder="1"/>
      <protection locked="0"/>
    </xf>
    <xf numFmtId="0" fontId="8" fillId="7" borderId="5" xfId="0" applyFont="1" applyFill="1" applyBorder="1" applyAlignment="1" applyProtection="1">
      <alignment vertical="top" wrapText="1" readingOrder="1"/>
      <protection locked="0"/>
    </xf>
    <xf numFmtId="168" fontId="8" fillId="7" borderId="4" xfId="0" applyNumberFormat="1" applyFont="1" applyFill="1" applyBorder="1" applyAlignment="1" applyProtection="1">
      <alignment horizontal="right" vertical="top" wrapText="1" readingOrder="1"/>
      <protection locked="0"/>
    </xf>
    <xf numFmtId="0" fontId="8" fillId="8" borderId="4" xfId="0" applyFont="1" applyFill="1" applyBorder="1" applyAlignment="1" applyProtection="1">
      <alignment vertical="top" wrapText="1" readingOrder="1"/>
      <protection locked="0"/>
    </xf>
    <xf numFmtId="0" fontId="8" fillId="8" borderId="5" xfId="0" applyFont="1" applyFill="1" applyBorder="1" applyAlignment="1" applyProtection="1">
      <alignment vertical="top" wrapText="1" readingOrder="1"/>
      <protection locked="0"/>
    </xf>
    <xf numFmtId="168" fontId="8" fillId="8" borderId="4" xfId="0" applyNumberFormat="1" applyFont="1" applyFill="1" applyBorder="1" applyAlignment="1" applyProtection="1">
      <alignment horizontal="right" vertical="top" wrapText="1" readingOrder="1"/>
      <protection locked="0"/>
    </xf>
    <xf numFmtId="0" fontId="8" fillId="9" borderId="3" xfId="0" applyFont="1" applyFill="1" applyBorder="1" applyAlignment="1" applyProtection="1">
      <alignment vertical="top" wrapText="1" readingOrder="1"/>
      <protection locked="0"/>
    </xf>
    <xf numFmtId="0" fontId="8" fillId="9" borderId="6" xfId="0" applyFont="1" applyFill="1" applyBorder="1" applyAlignment="1" applyProtection="1">
      <alignment vertical="top" wrapText="1" readingOrder="1"/>
      <protection locked="0"/>
    </xf>
    <xf numFmtId="168" fontId="8" fillId="9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8" fillId="10" borderId="3" xfId="0" applyFont="1" applyFill="1" applyBorder="1" applyAlignment="1" applyProtection="1">
      <alignment vertical="top" wrapText="1" readingOrder="1"/>
      <protection locked="0"/>
    </xf>
    <xf numFmtId="0" fontId="8" fillId="10" borderId="6" xfId="0" applyFont="1" applyFill="1" applyBorder="1" applyAlignment="1" applyProtection="1">
      <alignment vertical="top" wrapText="1" readingOrder="1"/>
      <protection locked="0"/>
    </xf>
    <xf numFmtId="168" fontId="8" fillId="10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9" fillId="11" borderId="3" xfId="0" applyFont="1" applyFill="1" applyBorder="1" applyAlignment="1" applyProtection="1">
      <alignment vertical="top" wrapText="1" readingOrder="1"/>
      <protection locked="0"/>
    </xf>
    <xf numFmtId="0" fontId="9" fillId="11" borderId="6" xfId="0" applyFont="1" applyFill="1" applyBorder="1" applyAlignment="1" applyProtection="1">
      <alignment vertical="top" wrapText="1" readingOrder="1"/>
      <protection locked="0"/>
    </xf>
    <xf numFmtId="168" fontId="9" fillId="11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10" fillId="12" borderId="3" xfId="0" applyFont="1" applyFill="1" applyBorder="1" applyAlignment="1" applyProtection="1">
      <alignment vertical="top" wrapText="1" readingOrder="1"/>
      <protection locked="0"/>
    </xf>
    <xf numFmtId="0" fontId="10" fillId="12" borderId="6" xfId="0" applyFont="1" applyFill="1" applyBorder="1" applyAlignment="1" applyProtection="1">
      <alignment vertical="top" wrapText="1" readingOrder="1"/>
      <protection locked="0"/>
    </xf>
    <xf numFmtId="168" fontId="10" fillId="12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10" fillId="12" borderId="6" xfId="0" applyFont="1" applyFill="1" applyBorder="1" applyAlignment="1" applyProtection="1">
      <alignment horizontal="left" vertical="top" wrapText="1" readingOrder="1"/>
      <protection locked="0"/>
    </xf>
    <xf numFmtId="168" fontId="10" fillId="12" borderId="7" xfId="0" applyNumberFormat="1" applyFont="1" applyFill="1" applyBorder="1" applyAlignment="1" applyProtection="1">
      <alignment horizontal="right" vertical="top" wrapText="1" readingOrder="1"/>
      <protection locked="0"/>
    </xf>
    <xf numFmtId="0" fontId="11" fillId="11" borderId="6" xfId="0" applyFont="1" applyFill="1" applyBorder="1" applyAlignment="1" applyProtection="1">
      <alignment vertical="top" wrapText="1" readingOrder="1"/>
      <protection locked="0"/>
    </xf>
    <xf numFmtId="168" fontId="9" fillId="12" borderId="3" xfId="0" applyNumberFormat="1" applyFont="1" applyFill="1" applyBorder="1" applyAlignment="1" applyProtection="1">
      <alignment horizontal="right" vertical="top" wrapText="1" readingOrder="1"/>
      <protection locked="0"/>
    </xf>
    <xf numFmtId="168" fontId="9" fillId="12" borderId="6" xfId="0" applyNumberFormat="1" applyFont="1" applyFill="1" applyBorder="1" applyAlignment="1" applyProtection="1">
      <alignment horizontal="right" vertical="top" wrapText="1" readingOrder="1"/>
      <protection locked="0"/>
    </xf>
    <xf numFmtId="168" fontId="0" fillId="0" borderId="0" xfId="0" applyNumberFormat="1"/>
    <xf numFmtId="169" fontId="0" fillId="0" borderId="0" xfId="0" applyNumberFormat="1"/>
    <xf numFmtId="166" fontId="0" fillId="0" borderId="0" xfId="1" applyFont="1" applyAlignment="1"/>
    <xf numFmtId="170" fontId="0" fillId="0" borderId="0" xfId="0" applyNumberFormat="1"/>
    <xf numFmtId="2" fontId="0" fillId="0" borderId="0" xfId="0" applyNumberFormat="1"/>
    <xf numFmtId="0" fontId="9" fillId="11" borderId="8" xfId="0" applyFont="1" applyFill="1" applyBorder="1" applyAlignment="1" applyProtection="1">
      <alignment vertical="top" wrapText="1" readingOrder="1"/>
      <protection locked="0"/>
    </xf>
    <xf numFmtId="0" fontId="9" fillId="11" borderId="9" xfId="0" applyFont="1" applyFill="1" applyBorder="1" applyAlignment="1" applyProtection="1">
      <alignment vertical="top" wrapText="1" readingOrder="1"/>
      <protection locked="0"/>
    </xf>
    <xf numFmtId="0" fontId="10" fillId="12" borderId="8" xfId="0" applyFont="1" applyFill="1" applyBorder="1" applyAlignment="1" applyProtection="1">
      <alignment vertical="top" wrapText="1" readingOrder="1"/>
      <protection locked="0"/>
    </xf>
    <xf numFmtId="9" fontId="0" fillId="0" borderId="0" xfId="0" applyNumberFormat="1"/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vertical="center" wrapText="1"/>
    </xf>
    <xf numFmtId="0" fontId="14" fillId="13" borderId="10" xfId="0" applyNumberFormat="1" applyFont="1" applyFill="1" applyBorder="1" applyAlignment="1" applyProtection="1">
      <alignment horizontal="center" vertical="center" wrapText="1"/>
    </xf>
    <xf numFmtId="0" fontId="14" fillId="13" borderId="3" xfId="0" applyNumberFormat="1" applyFont="1" applyFill="1" applyBorder="1" applyAlignment="1" applyProtection="1">
      <alignment horizontal="center" vertical="center" wrapText="1"/>
    </xf>
    <xf numFmtId="0" fontId="3" fillId="3" borderId="3" xfId="0" applyNumberFormat="1" applyFont="1" applyFill="1" applyBorder="1" applyAlignment="1" applyProtection="1">
      <alignment horizontal="left" vertical="center" wrapText="1"/>
    </xf>
    <xf numFmtId="3" fontId="13" fillId="3" borderId="10" xfId="0" applyNumberFormat="1" applyFont="1" applyFill="1" applyBorder="1" applyAlignment="1">
      <alignment horizontal="right"/>
    </xf>
    <xf numFmtId="3" fontId="13" fillId="3" borderId="3" xfId="0" applyNumberFormat="1" applyFont="1" applyFill="1" applyBorder="1" applyAlignment="1">
      <alignment horizontal="right"/>
    </xf>
    <xf numFmtId="0" fontId="5" fillId="3" borderId="3" xfId="0" applyFont="1" applyFill="1" applyBorder="1" applyAlignment="1">
      <alignment horizontal="left" vertical="center"/>
    </xf>
    <xf numFmtId="3" fontId="13" fillId="3" borderId="3" xfId="0" applyNumberFormat="1" applyFont="1" applyFill="1" applyBorder="1" applyAlignment="1" applyProtection="1">
      <alignment horizontal="right" wrapText="1"/>
    </xf>
    <xf numFmtId="0" fontId="5" fillId="3" borderId="3" xfId="0" applyFont="1" applyFill="1" applyBorder="1" applyAlignment="1">
      <alignment horizontal="left" vertical="center" wrapText="1"/>
    </xf>
    <xf numFmtId="0" fontId="3" fillId="3" borderId="3" xfId="0" applyNumberFormat="1" applyFont="1" applyFill="1" applyBorder="1" applyAlignment="1" applyProtection="1">
      <alignment vertical="center" wrapText="1"/>
    </xf>
    <xf numFmtId="0" fontId="15" fillId="3" borderId="3" xfId="0" applyNumberFormat="1" applyFont="1" applyFill="1" applyBorder="1" applyAlignment="1" applyProtection="1">
      <alignment horizontal="center" vertical="center" wrapText="1"/>
    </xf>
    <xf numFmtId="0" fontId="15" fillId="3" borderId="3" xfId="0" applyNumberFormat="1" applyFont="1" applyFill="1" applyBorder="1" applyAlignment="1" applyProtection="1">
      <alignment horizontal="left" vertical="center" wrapText="1"/>
    </xf>
    <xf numFmtId="0" fontId="3" fillId="3" borderId="3" xfId="0" applyNumberFormat="1" applyFont="1" applyFill="1" applyBorder="1" applyAlignment="1" applyProtection="1">
      <alignment horizontal="center" vertical="center" wrapText="1"/>
    </xf>
    <xf numFmtId="0" fontId="15" fillId="3" borderId="10" xfId="0" applyNumberFormat="1" applyFont="1" applyFill="1" applyBorder="1" applyAlignment="1" applyProtection="1">
      <alignment horizontal="left" vertical="center" wrapText="1"/>
    </xf>
    <xf numFmtId="0" fontId="3" fillId="3" borderId="3" xfId="0" applyFont="1" applyFill="1" applyBorder="1" applyAlignment="1">
      <alignment horizontal="left" vertical="center"/>
    </xf>
    <xf numFmtId="0" fontId="15" fillId="3" borderId="3" xfId="0" applyNumberFormat="1" applyFont="1" applyFill="1" applyBorder="1" applyAlignment="1" applyProtection="1">
      <alignment vertical="center" wrapText="1"/>
    </xf>
    <xf numFmtId="0" fontId="16" fillId="0" borderId="0" xfId="0" applyFont="1"/>
    <xf numFmtId="0" fontId="18" fillId="0" borderId="0" xfId="0" applyFont="1" applyAlignment="1">
      <alignment wrapText="1"/>
    </xf>
    <xf numFmtId="0" fontId="15" fillId="3" borderId="3" xfId="0" applyFont="1" applyFill="1" applyBorder="1" applyAlignment="1">
      <alignment horizontal="left" vertical="center"/>
    </xf>
    <xf numFmtId="0" fontId="5" fillId="3" borderId="3" xfId="0" applyNumberFormat="1" applyFont="1" applyFill="1" applyBorder="1" applyAlignment="1" applyProtection="1">
      <alignment horizontal="left" vertical="center" wrapText="1"/>
    </xf>
    <xf numFmtId="0" fontId="19" fillId="3" borderId="3" xfId="0" applyNumberFormat="1" applyFont="1" applyFill="1" applyBorder="1" applyAlignment="1" applyProtection="1">
      <alignment horizontal="left" vertical="center" wrapText="1"/>
    </xf>
    <xf numFmtId="0" fontId="16" fillId="0" borderId="3" xfId="0" applyFont="1" applyBorder="1"/>
    <xf numFmtId="3" fontId="20" fillId="0" borderId="3" xfId="0" applyNumberFormat="1" applyFont="1" applyBorder="1"/>
    <xf numFmtId="3" fontId="20" fillId="0" borderId="3" xfId="0" applyNumberFormat="1" applyFont="1" applyFill="1" applyBorder="1"/>
    <xf numFmtId="0" fontId="0" fillId="0" borderId="0" xfId="0" applyFont="1"/>
    <xf numFmtId="0" fontId="14" fillId="14" borderId="3" xfId="0" applyNumberFormat="1" applyFont="1" applyFill="1" applyBorder="1" applyAlignment="1" applyProtection="1">
      <alignment horizontal="left" vertical="center" wrapText="1"/>
    </xf>
    <xf numFmtId="3" fontId="14" fillId="14" borderId="3" xfId="0" applyNumberFormat="1" applyFont="1" applyFill="1" applyBorder="1" applyAlignment="1" applyProtection="1">
      <alignment horizontal="center" vertical="center" wrapText="1"/>
    </xf>
    <xf numFmtId="3" fontId="14" fillId="0" borderId="3" xfId="0" applyNumberFormat="1" applyFont="1" applyFill="1" applyBorder="1" applyAlignment="1" applyProtection="1">
      <alignment horizontal="right" vertical="center" wrapText="1"/>
    </xf>
    <xf numFmtId="3" fontId="14" fillId="3" borderId="3" xfId="0" applyNumberFormat="1" applyFont="1" applyFill="1" applyBorder="1" applyAlignment="1">
      <alignment horizontal="right"/>
    </xf>
    <xf numFmtId="3" fontId="0" fillId="0" borderId="3" xfId="0" applyNumberFormat="1" applyFont="1" applyFill="1" applyBorder="1" applyAlignment="1"/>
    <xf numFmtId="3" fontId="4" fillId="3" borderId="3" xfId="0" applyNumberFormat="1" applyFont="1" applyFill="1" applyBorder="1" applyAlignment="1">
      <alignment horizontal="right"/>
    </xf>
    <xf numFmtId="0" fontId="0" fillId="0" borderId="3" xfId="0" applyBorder="1"/>
    <xf numFmtId="0" fontId="3" fillId="3" borderId="3" xfId="0" applyFont="1" applyFill="1" applyBorder="1" applyAlignment="1">
      <alignment horizontal="left" vertical="center" wrapText="1"/>
    </xf>
    <xf numFmtId="3" fontId="14" fillId="3" borderId="3" xfId="0" applyNumberFormat="1" applyFont="1" applyFill="1" applyBorder="1" applyAlignment="1" applyProtection="1">
      <alignment horizontal="right" wrapText="1"/>
    </xf>
    <xf numFmtId="0" fontId="0" fillId="0" borderId="3" xfId="0" applyFont="1" applyFill="1" applyBorder="1" applyAlignment="1"/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vertical="center" wrapText="1"/>
    </xf>
    <xf numFmtId="3" fontId="21" fillId="0" borderId="3" xfId="0" applyNumberFormat="1" applyFont="1" applyFill="1" applyBorder="1" applyAlignment="1"/>
    <xf numFmtId="0" fontId="15" fillId="3" borderId="3" xfId="0" applyFont="1" applyFill="1" applyBorder="1" applyAlignment="1">
      <alignment horizontal="left" vertical="center" wrapText="1"/>
    </xf>
    <xf numFmtId="3" fontId="0" fillId="0" borderId="0" xfId="0" applyNumberFormat="1"/>
    <xf numFmtId="0" fontId="14" fillId="0" borderId="3" xfId="0" applyNumberFormat="1" applyFont="1" applyFill="1" applyBorder="1" applyAlignment="1" applyProtection="1">
      <alignment horizontal="center" vertical="center" wrapText="1"/>
    </xf>
    <xf numFmtId="0" fontId="14" fillId="0" borderId="10" xfId="0" applyNumberFormat="1" applyFont="1" applyFill="1" applyBorder="1" applyAlignment="1" applyProtection="1">
      <alignment horizontal="left" vertical="center" wrapText="1"/>
    </xf>
    <xf numFmtId="0" fontId="14" fillId="0" borderId="10" xfId="0" applyNumberFormat="1" applyFont="1" applyFill="1" applyBorder="1" applyAlignment="1" applyProtection="1">
      <alignment horizontal="center" vertical="center" wrapText="1"/>
    </xf>
    <xf numFmtId="3" fontId="14" fillId="0" borderId="3" xfId="0" applyNumberFormat="1" applyFont="1" applyFill="1" applyBorder="1" applyAlignment="1" applyProtection="1">
      <alignment horizontal="center" vertical="center" wrapText="1"/>
    </xf>
    <xf numFmtId="3" fontId="14" fillId="3" borderId="10" xfId="0" applyNumberFormat="1" applyFont="1" applyFill="1" applyBorder="1" applyAlignment="1">
      <alignment horizontal="center"/>
    </xf>
    <xf numFmtId="3" fontId="14" fillId="3" borderId="3" xfId="0" applyNumberFormat="1" applyFont="1" applyFill="1" applyBorder="1" applyAlignment="1">
      <alignment horizontal="center"/>
    </xf>
    <xf numFmtId="3" fontId="13" fillId="3" borderId="10" xfId="0" applyNumberFormat="1" applyFont="1" applyFill="1" applyBorder="1" applyAlignment="1">
      <alignment horizontal="center"/>
    </xf>
    <xf numFmtId="3" fontId="13" fillId="3" borderId="3" xfId="0" applyNumberFormat="1" applyFont="1" applyFill="1" applyBorder="1" applyAlignment="1">
      <alignment horizontal="center"/>
    </xf>
    <xf numFmtId="0" fontId="3" fillId="3" borderId="3" xfId="0" applyNumberFormat="1" applyFont="1" applyFill="1" applyBorder="1" applyAlignment="1" applyProtection="1">
      <alignment horizontal="left" vertical="center"/>
    </xf>
    <xf numFmtId="3" fontId="13" fillId="3" borderId="3" xfId="0" applyNumberFormat="1" applyFont="1" applyFill="1" applyBorder="1" applyAlignment="1" applyProtection="1">
      <alignment horizontal="center" wrapText="1"/>
    </xf>
    <xf numFmtId="0" fontId="21" fillId="0" borderId="3" xfId="0" applyFont="1" applyBorder="1" applyAlignment="1">
      <alignment horizontal="left"/>
    </xf>
    <xf numFmtId="0" fontId="21" fillId="0" borderId="3" xfId="0" applyFont="1" applyBorder="1" applyAlignment="1">
      <alignment horizontal="center"/>
    </xf>
    <xf numFmtId="3" fontId="21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3" fontId="0" fillId="0" borderId="3" xfId="0" applyNumberFormat="1" applyBorder="1" applyAlignment="1">
      <alignment horizontal="center"/>
    </xf>
    <xf numFmtId="3" fontId="14" fillId="0" borderId="10" xfId="0" applyNumberFormat="1" applyFont="1" applyFill="1" applyBorder="1" applyAlignment="1" applyProtection="1">
      <alignment horizontal="center" vertical="center" wrapText="1"/>
    </xf>
    <xf numFmtId="0" fontId="15" fillId="3" borderId="3" xfId="0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 applyProtection="1">
      <alignment horizontal="left" wrapText="1"/>
    </xf>
    <xf numFmtId="0" fontId="22" fillId="0" borderId="0" xfId="0" applyNumberFormat="1" applyFont="1" applyFill="1" applyBorder="1" applyAlignment="1" applyProtection="1">
      <alignment wrapText="1"/>
    </xf>
    <xf numFmtId="0" fontId="12" fillId="0" borderId="11" xfId="0" applyNumberFormat="1" applyFont="1" applyFill="1" applyBorder="1" applyAlignment="1" applyProtection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14" fillId="0" borderId="6" xfId="0" applyFont="1" applyBorder="1" applyAlignment="1">
      <alignment horizontal="left" wrapText="1"/>
    </xf>
    <xf numFmtId="0" fontId="14" fillId="0" borderId="7" xfId="0" applyFont="1" applyBorder="1" applyAlignment="1">
      <alignment horizontal="left" wrapText="1"/>
    </xf>
    <xf numFmtId="0" fontId="14" fillId="0" borderId="7" xfId="0" applyFont="1" applyBorder="1" applyAlignment="1">
      <alignment horizontal="center" wrapText="1"/>
    </xf>
    <xf numFmtId="0" fontId="14" fillId="0" borderId="7" xfId="0" applyNumberFormat="1" applyFont="1" applyFill="1" applyBorder="1" applyAlignment="1" applyProtection="1">
      <alignment horizontal="left"/>
    </xf>
    <xf numFmtId="0" fontId="14" fillId="3" borderId="3" xfId="0" applyNumberFormat="1" applyFont="1" applyFill="1" applyBorder="1" applyAlignment="1" applyProtection="1">
      <alignment horizontal="center" vertical="center" wrapText="1"/>
    </xf>
    <xf numFmtId="0" fontId="15" fillId="15" borderId="7" xfId="0" applyNumberFormat="1" applyFont="1" applyFill="1" applyBorder="1" applyAlignment="1" applyProtection="1">
      <alignment vertical="center"/>
    </xf>
    <xf numFmtId="3" fontId="14" fillId="15" borderId="3" xfId="0" applyNumberFormat="1" applyFont="1" applyFill="1" applyBorder="1" applyAlignment="1">
      <alignment horizontal="right"/>
    </xf>
    <xf numFmtId="3" fontId="14" fillId="0" borderId="3" xfId="0" applyNumberFormat="1" applyFont="1" applyFill="1" applyBorder="1" applyAlignment="1">
      <alignment horizontal="right"/>
    </xf>
    <xf numFmtId="0" fontId="3" fillId="15" borderId="6" xfId="0" applyFont="1" applyFill="1" applyBorder="1" applyAlignment="1">
      <alignment horizontal="left" vertical="center"/>
    </xf>
    <xf numFmtId="3" fontId="14" fillId="0" borderId="3" xfId="0" applyNumberFormat="1" applyFont="1" applyBorder="1" applyAlignment="1">
      <alignment horizontal="right"/>
    </xf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/>
    <xf numFmtId="3" fontId="3" fillId="13" borderId="6" xfId="0" applyNumberFormat="1" applyFont="1" applyFill="1" applyBorder="1" applyAlignment="1">
      <alignment horizontal="right"/>
    </xf>
    <xf numFmtId="3" fontId="3" fillId="15" borderId="6" xfId="0" applyNumberFormat="1" applyFont="1" applyFill="1" applyBorder="1" applyAlignment="1">
      <alignment horizontal="right"/>
    </xf>
    <xf numFmtId="0" fontId="23" fillId="0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Alignment="1">
      <alignment wrapText="1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26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7" xfId="0" applyFont="1" applyBorder="1" applyAlignment="1">
      <alignment horizontal="center" wrapText="1"/>
    </xf>
    <xf numFmtId="0" fontId="3" fillId="0" borderId="7" xfId="0" applyNumberFormat="1" applyFont="1" applyFill="1" applyBorder="1" applyAlignment="1" applyProtection="1">
      <alignment horizontal="left"/>
    </xf>
    <xf numFmtId="3" fontId="14" fillId="15" borderId="6" xfId="0" applyNumberFormat="1" applyFont="1" applyFill="1" applyBorder="1" applyAlignment="1">
      <alignment horizontal="right"/>
    </xf>
    <xf numFmtId="0" fontId="29" fillId="0" borderId="11" xfId="0" applyFont="1" applyBorder="1" applyAlignment="1">
      <alignment horizontal="right" vertical="center"/>
    </xf>
    <xf numFmtId="3" fontId="14" fillId="0" borderId="3" xfId="0" applyNumberFormat="1" applyFont="1" applyFill="1" applyBorder="1" applyAlignment="1" applyProtection="1">
      <alignment horizontal="right" wrapText="1"/>
    </xf>
    <xf numFmtId="3" fontId="3" fillId="13" borderId="3" xfId="0" applyNumberFormat="1" applyFont="1" applyFill="1" applyBorder="1" applyAlignment="1" applyProtection="1">
      <alignment horizontal="right" wrapText="1"/>
    </xf>
    <xf numFmtId="3" fontId="3" fillId="15" borderId="3" xfId="0" applyNumberFormat="1" applyFont="1" applyFill="1" applyBorder="1" applyAlignment="1">
      <alignment horizontal="right"/>
    </xf>
    <xf numFmtId="0" fontId="15" fillId="3" borderId="3" xfId="0" quotePrefix="1" applyFont="1" applyFill="1" applyBorder="1" applyAlignment="1">
      <alignment horizontal="left" vertical="center"/>
    </xf>
    <xf numFmtId="0" fontId="3" fillId="3" borderId="3" xfId="0" quotePrefix="1" applyFont="1" applyFill="1" applyBorder="1" applyAlignment="1">
      <alignment horizontal="center" vertical="center"/>
    </xf>
    <xf numFmtId="0" fontId="5" fillId="3" borderId="3" xfId="0" quotePrefix="1" applyFont="1" applyFill="1" applyBorder="1" applyAlignment="1">
      <alignment horizontal="left" vertical="center"/>
    </xf>
    <xf numFmtId="0" fontId="5" fillId="3" borderId="3" xfId="0" quotePrefix="1" applyFont="1" applyFill="1" applyBorder="1" applyAlignment="1">
      <alignment horizontal="left" vertical="center" wrapText="1"/>
    </xf>
    <xf numFmtId="0" fontId="3" fillId="3" borderId="3" xfId="0" quotePrefix="1" applyFont="1" applyFill="1" applyBorder="1" applyAlignment="1">
      <alignment horizontal="left" vertical="center" wrapText="1"/>
    </xf>
    <xf numFmtId="0" fontId="3" fillId="3" borderId="3" xfId="0" quotePrefix="1" applyFont="1" applyFill="1" applyBorder="1" applyAlignment="1">
      <alignment horizontal="left" vertical="center"/>
    </xf>
    <xf numFmtId="0" fontId="5" fillId="3" borderId="3" xfId="0" quotePrefix="1" applyFont="1" applyFill="1" applyBorder="1" applyAlignment="1">
      <alignment horizontal="center" vertical="center" wrapText="1"/>
    </xf>
    <xf numFmtId="0" fontId="5" fillId="3" borderId="3" xfId="0" quotePrefix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vertical="center" wrapText="1"/>
    </xf>
    <xf numFmtId="0" fontId="18" fillId="0" borderId="0" xfId="0" applyFont="1" applyAlignment="1">
      <alignment wrapText="1"/>
    </xf>
    <xf numFmtId="0" fontId="3" fillId="15" borderId="6" xfId="0" applyNumberFormat="1" applyFont="1" applyFill="1" applyBorder="1" applyAlignment="1" applyProtection="1">
      <alignment horizontal="left" vertical="center" wrapText="1"/>
    </xf>
    <xf numFmtId="0" fontId="15" fillId="15" borderId="7" xfId="0" applyNumberFormat="1" applyFont="1" applyFill="1" applyBorder="1" applyAlignment="1" applyProtection="1">
      <alignment vertical="center" wrapText="1"/>
    </xf>
    <xf numFmtId="0" fontId="15" fillId="15" borderId="7" xfId="0" applyNumberFormat="1" applyFont="1" applyFill="1" applyBorder="1" applyAlignment="1" applyProtection="1">
      <alignment vertical="center"/>
    </xf>
    <xf numFmtId="0" fontId="3" fillId="0" borderId="6" xfId="0" applyNumberFormat="1" applyFont="1" applyFill="1" applyBorder="1" applyAlignment="1" applyProtection="1">
      <alignment horizontal="left" vertical="center" wrapText="1"/>
    </xf>
    <xf numFmtId="0" fontId="15" fillId="0" borderId="7" xfId="0" applyNumberFormat="1" applyFont="1" applyFill="1" applyBorder="1" applyAlignment="1" applyProtection="1">
      <alignment vertical="center" wrapText="1"/>
    </xf>
    <xf numFmtId="0" fontId="15" fillId="0" borderId="7" xfId="0" applyNumberFormat="1" applyFont="1" applyFill="1" applyBorder="1" applyAlignment="1" applyProtection="1">
      <alignment vertical="center"/>
    </xf>
    <xf numFmtId="0" fontId="3" fillId="0" borderId="6" xfId="0" quotePrefix="1" applyFont="1" applyFill="1" applyBorder="1" applyAlignment="1">
      <alignment horizontal="left" vertical="center"/>
    </xf>
    <xf numFmtId="0" fontId="3" fillId="0" borderId="6" xfId="0" quotePrefix="1" applyNumberFormat="1" applyFont="1" applyFill="1" applyBorder="1" applyAlignment="1" applyProtection="1">
      <alignment horizontal="left" vertical="center" wrapText="1"/>
    </xf>
    <xf numFmtId="0" fontId="3" fillId="0" borderId="6" xfId="0" quotePrefix="1" applyFont="1" applyBorder="1" applyAlignment="1">
      <alignment horizontal="left" vertical="center"/>
    </xf>
    <xf numFmtId="0" fontId="3" fillId="15" borderId="6" xfId="0" quotePrefix="1" applyNumberFormat="1" applyFont="1" applyFill="1" applyBorder="1" applyAlignment="1" applyProtection="1">
      <alignment horizontal="left" vertical="center" wrapText="1"/>
    </xf>
    <xf numFmtId="0" fontId="3" fillId="13" borderId="6" xfId="0" applyNumberFormat="1" applyFont="1" applyFill="1" applyBorder="1" applyAlignment="1" applyProtection="1">
      <alignment horizontal="left" vertical="center" wrapText="1"/>
    </xf>
    <xf numFmtId="0" fontId="3" fillId="13" borderId="7" xfId="0" applyNumberFormat="1" applyFont="1" applyFill="1" applyBorder="1" applyAlignment="1" applyProtection="1">
      <alignment horizontal="left" vertical="center" wrapText="1"/>
    </xf>
    <xf numFmtId="0" fontId="3" fillId="13" borderId="10" xfId="0" applyNumberFormat="1" applyFont="1" applyFill="1" applyBorder="1" applyAlignment="1" applyProtection="1">
      <alignment horizontal="left" vertical="center" wrapText="1"/>
    </xf>
    <xf numFmtId="0" fontId="3" fillId="15" borderId="7" xfId="0" applyNumberFormat="1" applyFont="1" applyFill="1" applyBorder="1" applyAlignment="1" applyProtection="1">
      <alignment horizontal="left" vertical="center" wrapText="1"/>
    </xf>
    <xf numFmtId="0" fontId="3" fillId="15" borderId="10" xfId="0" applyNumberFormat="1" applyFont="1" applyFill="1" applyBorder="1" applyAlignment="1" applyProtection="1">
      <alignment horizontal="left" vertical="center" wrapText="1"/>
    </xf>
    <xf numFmtId="0" fontId="23" fillId="0" borderId="0" xfId="0" applyNumberFormat="1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27" fillId="0" borderId="0" xfId="0" applyNumberFormat="1" applyFont="1" applyFill="1" applyBorder="1" applyAlignment="1" applyProtection="1">
      <alignment wrapText="1"/>
    </xf>
    <xf numFmtId="0" fontId="28" fillId="0" borderId="0" xfId="0" applyNumberFormat="1" applyFont="1" applyFill="1" applyBorder="1" applyAlignment="1" applyProtection="1">
      <alignment wrapText="1"/>
    </xf>
    <xf numFmtId="0" fontId="18" fillId="0" borderId="0" xfId="0" applyFont="1" applyAlignment="1">
      <alignment vertical="center" wrapText="1"/>
    </xf>
    <xf numFmtId="0" fontId="4" fillId="0" borderId="0" xfId="0" applyFont="1" applyAlignment="1" applyProtection="1">
      <alignment horizontal="left" vertical="top" wrapText="1" readingOrder="1"/>
      <protection locked="0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workbookViewId="0">
      <selection activeCell="J17" sqref="J17"/>
    </sheetView>
  </sheetViews>
  <sheetFormatPr defaultColWidth="9" defaultRowHeight="15"/>
  <cols>
    <col min="5" max="10" width="25.28515625" customWidth="1"/>
  </cols>
  <sheetData>
    <row r="1" spans="1:10" ht="42" customHeight="1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</row>
    <row r="2" spans="1:10" ht="18">
      <c r="A2" s="52"/>
      <c r="B2" s="52"/>
      <c r="C2" s="52"/>
      <c r="D2" s="52"/>
      <c r="E2" s="52"/>
      <c r="F2" s="52"/>
      <c r="G2" s="52"/>
      <c r="H2" s="52"/>
      <c r="I2" s="52"/>
      <c r="J2" s="52"/>
    </row>
    <row r="3" spans="1:10" ht="15.75">
      <c r="A3" s="151" t="s">
        <v>1</v>
      </c>
      <c r="B3" s="151"/>
      <c r="C3" s="151"/>
      <c r="D3" s="151"/>
      <c r="E3" s="151"/>
      <c r="F3" s="151"/>
      <c r="G3" s="151"/>
      <c r="H3" s="151"/>
      <c r="I3" s="152"/>
      <c r="J3" s="152"/>
    </row>
    <row r="4" spans="1:10" ht="18">
      <c r="A4" s="52"/>
      <c r="B4" s="52"/>
      <c r="C4" s="52"/>
      <c r="D4" s="52"/>
      <c r="E4" s="52"/>
      <c r="F4" s="52"/>
      <c r="G4" s="52"/>
      <c r="H4" s="52"/>
      <c r="I4" s="53"/>
      <c r="J4" s="53"/>
    </row>
    <row r="5" spans="1:10" ht="15.75">
      <c r="A5" s="151" t="s">
        <v>2</v>
      </c>
      <c r="B5" s="153"/>
      <c r="C5" s="153"/>
      <c r="D5" s="153"/>
      <c r="E5" s="153"/>
      <c r="F5" s="153"/>
      <c r="G5" s="153"/>
      <c r="H5" s="153"/>
      <c r="I5" s="153"/>
      <c r="J5" s="153"/>
    </row>
    <row r="6" spans="1:10" ht="18">
      <c r="A6" s="111"/>
      <c r="B6" s="112"/>
      <c r="C6" s="112"/>
      <c r="D6" s="112"/>
      <c r="E6" s="113"/>
      <c r="F6" s="114"/>
      <c r="G6" s="114"/>
      <c r="H6" s="114"/>
      <c r="I6" s="114"/>
      <c r="J6" s="139" t="s">
        <v>3</v>
      </c>
    </row>
    <row r="7" spans="1:10" ht="25.5">
      <c r="A7" s="115"/>
      <c r="B7" s="116"/>
      <c r="C7" s="116"/>
      <c r="D7" s="117"/>
      <c r="E7" s="118"/>
      <c r="F7" s="119" t="s">
        <v>4</v>
      </c>
      <c r="G7" s="119" t="s">
        <v>5</v>
      </c>
      <c r="H7" s="119" t="s">
        <v>6</v>
      </c>
      <c r="I7" s="119" t="s">
        <v>7</v>
      </c>
      <c r="J7" s="119" t="s">
        <v>8</v>
      </c>
    </row>
    <row r="8" spans="1:10">
      <c r="A8" s="154" t="s">
        <v>9</v>
      </c>
      <c r="B8" s="155"/>
      <c r="C8" s="155"/>
      <c r="D8" s="155"/>
      <c r="E8" s="156"/>
      <c r="F8" s="121">
        <f>F9+F10</f>
        <v>2880119</v>
      </c>
      <c r="G8" s="121">
        <v>3178299</v>
      </c>
      <c r="H8" s="121">
        <f>H9+H10</f>
        <v>3055460</v>
      </c>
      <c r="I8" s="121">
        <f t="shared" ref="I8:J8" si="0">I9+I10</f>
        <v>3160064</v>
      </c>
      <c r="J8" s="121">
        <f t="shared" si="0"/>
        <v>3268832</v>
      </c>
    </row>
    <row r="9" spans="1:10">
      <c r="A9" s="157" t="s">
        <v>10</v>
      </c>
      <c r="B9" s="158"/>
      <c r="C9" s="158"/>
      <c r="D9" s="158"/>
      <c r="E9" s="159"/>
      <c r="F9" s="122">
        <v>2880119</v>
      </c>
      <c r="G9" s="80">
        <v>3156499</v>
      </c>
      <c r="H9" s="122">
        <v>3055460</v>
      </c>
      <c r="I9" s="122">
        <v>3160064</v>
      </c>
      <c r="J9" s="122">
        <v>3268832</v>
      </c>
    </row>
    <row r="10" spans="1:10">
      <c r="A10" s="160" t="s">
        <v>11</v>
      </c>
      <c r="B10" s="159"/>
      <c r="C10" s="159"/>
      <c r="D10" s="159"/>
      <c r="E10" s="159"/>
      <c r="F10" s="122">
        <v>0</v>
      </c>
      <c r="G10" s="122">
        <v>0</v>
      </c>
      <c r="H10" s="122">
        <v>0</v>
      </c>
      <c r="I10" s="122"/>
      <c r="J10" s="122"/>
    </row>
    <row r="11" spans="1:10">
      <c r="A11" s="123" t="s">
        <v>12</v>
      </c>
      <c r="B11" s="120"/>
      <c r="C11" s="120"/>
      <c r="D11" s="120"/>
      <c r="E11" s="120"/>
      <c r="F11" s="121">
        <f>F12+F13</f>
        <v>2872552</v>
      </c>
      <c r="G11" s="121">
        <f>G12+G13</f>
        <v>3178299</v>
      </c>
      <c r="H11" s="121">
        <f t="shared" ref="H11:J11" si="1">H12+H13</f>
        <v>3055460</v>
      </c>
      <c r="I11" s="121">
        <f t="shared" si="1"/>
        <v>3160064</v>
      </c>
      <c r="J11" s="121">
        <f t="shared" si="1"/>
        <v>3268832</v>
      </c>
    </row>
    <row r="12" spans="1:10">
      <c r="A12" s="161" t="s">
        <v>13</v>
      </c>
      <c r="B12" s="158"/>
      <c r="C12" s="158"/>
      <c r="D12" s="158"/>
      <c r="E12" s="158"/>
      <c r="F12" s="122">
        <v>2804918</v>
      </c>
      <c r="G12" s="122">
        <v>3106679</v>
      </c>
      <c r="H12" s="122">
        <v>2985540</v>
      </c>
      <c r="I12" s="122">
        <v>3090144</v>
      </c>
      <c r="J12" s="140">
        <v>3198912</v>
      </c>
    </row>
    <row r="13" spans="1:10">
      <c r="A13" s="162" t="s">
        <v>14</v>
      </c>
      <c r="B13" s="159"/>
      <c r="C13" s="159"/>
      <c r="D13" s="159"/>
      <c r="E13" s="159"/>
      <c r="F13" s="124">
        <v>67634</v>
      </c>
      <c r="G13" s="124">
        <v>71620</v>
      </c>
      <c r="H13" s="124">
        <v>69920</v>
      </c>
      <c r="I13" s="124">
        <v>69920</v>
      </c>
      <c r="J13" s="140">
        <v>69920</v>
      </c>
    </row>
    <row r="14" spans="1:10">
      <c r="A14" s="163" t="s">
        <v>15</v>
      </c>
      <c r="B14" s="155"/>
      <c r="C14" s="155"/>
      <c r="D14" s="155"/>
      <c r="E14" s="155"/>
      <c r="F14" s="121">
        <f>F8-F11</f>
        <v>7567</v>
      </c>
      <c r="G14" s="121">
        <f>G8-G11</f>
        <v>0</v>
      </c>
      <c r="H14" s="121">
        <f t="shared" ref="H14:J14" si="2">H8-H11</f>
        <v>0</v>
      </c>
      <c r="I14" s="121">
        <f t="shared" si="2"/>
        <v>0</v>
      </c>
      <c r="J14" s="121">
        <f t="shared" si="2"/>
        <v>0</v>
      </c>
    </row>
    <row r="15" spans="1:10" ht="18">
      <c r="A15" s="52"/>
      <c r="B15" s="125"/>
      <c r="C15" s="125"/>
      <c r="D15" s="125"/>
      <c r="E15" s="125"/>
      <c r="F15" s="125"/>
      <c r="G15" s="125"/>
      <c r="H15" s="126"/>
      <c r="I15" s="126"/>
      <c r="J15" s="126"/>
    </row>
    <row r="16" spans="1:10" ht="15.75">
      <c r="A16" s="151" t="s">
        <v>16</v>
      </c>
      <c r="B16" s="153"/>
      <c r="C16" s="153"/>
      <c r="D16" s="153"/>
      <c r="E16" s="153"/>
      <c r="F16" s="153"/>
      <c r="G16" s="153"/>
      <c r="H16" s="153"/>
      <c r="I16" s="153"/>
      <c r="J16" s="153"/>
    </row>
    <row r="17" spans="1:10" ht="18">
      <c r="A17" s="52"/>
      <c r="B17" s="125"/>
      <c r="C17" s="125"/>
      <c r="D17" s="125"/>
      <c r="E17" s="125"/>
      <c r="F17" s="125"/>
      <c r="G17" s="125"/>
      <c r="H17" s="126"/>
      <c r="I17" s="126"/>
      <c r="J17" s="126"/>
    </row>
    <row r="18" spans="1:10" ht="25.5">
      <c r="A18" s="115"/>
      <c r="B18" s="116"/>
      <c r="C18" s="116"/>
      <c r="D18" s="117"/>
      <c r="E18" s="118"/>
      <c r="F18" s="119" t="s">
        <v>4</v>
      </c>
      <c r="G18" s="119" t="s">
        <v>5</v>
      </c>
      <c r="H18" s="119" t="s">
        <v>6</v>
      </c>
      <c r="I18" s="119" t="s">
        <v>7</v>
      </c>
      <c r="J18" s="119" t="s">
        <v>8</v>
      </c>
    </row>
    <row r="19" spans="1:10">
      <c r="A19" s="162" t="s">
        <v>17</v>
      </c>
      <c r="B19" s="159"/>
      <c r="C19" s="159"/>
      <c r="D19" s="159"/>
      <c r="E19" s="159"/>
      <c r="F19" s="124"/>
      <c r="G19" s="124"/>
      <c r="H19" s="124"/>
      <c r="I19" s="124"/>
      <c r="J19" s="140"/>
    </row>
    <row r="20" spans="1:10">
      <c r="A20" s="162" t="s">
        <v>18</v>
      </c>
      <c r="B20" s="159"/>
      <c r="C20" s="159"/>
      <c r="D20" s="159"/>
      <c r="E20" s="159"/>
      <c r="F20" s="124"/>
      <c r="G20" s="124"/>
      <c r="H20" s="124"/>
      <c r="I20" s="124"/>
      <c r="J20" s="140"/>
    </row>
    <row r="21" spans="1:10">
      <c r="A21" s="163" t="s">
        <v>19</v>
      </c>
      <c r="B21" s="155"/>
      <c r="C21" s="155"/>
      <c r="D21" s="155"/>
      <c r="E21" s="155"/>
      <c r="F21" s="121">
        <f>F19-F20</f>
        <v>0</v>
      </c>
      <c r="G21" s="121">
        <f t="shared" ref="G21:J21" si="3">G19-G20</f>
        <v>0</v>
      </c>
      <c r="H21" s="121">
        <f t="shared" si="3"/>
        <v>0</v>
      </c>
      <c r="I21" s="121">
        <f t="shared" si="3"/>
        <v>0</v>
      </c>
      <c r="J21" s="121">
        <f t="shared" si="3"/>
        <v>0</v>
      </c>
    </row>
    <row r="22" spans="1:10">
      <c r="A22" s="163" t="s">
        <v>20</v>
      </c>
      <c r="B22" s="155"/>
      <c r="C22" s="155"/>
      <c r="D22" s="155"/>
      <c r="E22" s="155"/>
      <c r="F22" s="121">
        <f>F14+F21</f>
        <v>7567</v>
      </c>
      <c r="G22" s="121">
        <f t="shared" ref="G22:J22" si="4">G14+G21</f>
        <v>0</v>
      </c>
      <c r="H22" s="121">
        <f t="shared" si="4"/>
        <v>0</v>
      </c>
      <c r="I22" s="121">
        <f t="shared" si="4"/>
        <v>0</v>
      </c>
      <c r="J22" s="121">
        <f t="shared" si="4"/>
        <v>0</v>
      </c>
    </row>
    <row r="23" spans="1:10" ht="18">
      <c r="A23" s="52"/>
      <c r="B23" s="125"/>
      <c r="C23" s="125"/>
      <c r="D23" s="125"/>
      <c r="E23" s="125"/>
      <c r="F23" s="125"/>
      <c r="G23" s="125"/>
      <c r="H23" s="126"/>
      <c r="I23" s="126"/>
      <c r="J23" s="126"/>
    </row>
    <row r="24" spans="1:10" ht="15.75">
      <c r="A24" s="151" t="s">
        <v>21</v>
      </c>
      <c r="B24" s="153"/>
      <c r="C24" s="153"/>
      <c r="D24" s="153"/>
      <c r="E24" s="153"/>
      <c r="F24" s="153"/>
      <c r="G24" s="153"/>
      <c r="H24" s="153"/>
      <c r="I24" s="153"/>
      <c r="J24" s="153"/>
    </row>
    <row r="25" spans="1:10" ht="15.75">
      <c r="A25" s="1"/>
      <c r="B25" s="70"/>
      <c r="C25" s="70"/>
      <c r="D25" s="70"/>
      <c r="E25" s="70"/>
      <c r="F25" s="70"/>
      <c r="G25" s="70"/>
      <c r="H25" s="70"/>
      <c r="I25" s="70"/>
      <c r="J25" s="70"/>
    </row>
    <row r="26" spans="1:10" ht="25.5">
      <c r="A26" s="115"/>
      <c r="B26" s="116"/>
      <c r="C26" s="116"/>
      <c r="D26" s="117"/>
      <c r="E26" s="118"/>
      <c r="F26" s="119" t="s">
        <v>4</v>
      </c>
      <c r="G26" s="119" t="s">
        <v>5</v>
      </c>
      <c r="H26" s="119" t="s">
        <v>6</v>
      </c>
      <c r="I26" s="119" t="s">
        <v>7</v>
      </c>
      <c r="J26" s="119" t="s">
        <v>8</v>
      </c>
    </row>
    <row r="27" spans="1:10" ht="15" customHeight="1">
      <c r="A27" s="164" t="s">
        <v>22</v>
      </c>
      <c r="B27" s="165"/>
      <c r="C27" s="165"/>
      <c r="D27" s="165"/>
      <c r="E27" s="166"/>
      <c r="F27" s="127">
        <v>0</v>
      </c>
      <c r="G27" s="127">
        <v>0</v>
      </c>
      <c r="H27" s="127">
        <v>0</v>
      </c>
      <c r="I27" s="127">
        <v>0</v>
      </c>
      <c r="J27" s="141">
        <v>0</v>
      </c>
    </row>
    <row r="28" spans="1:10" ht="15" customHeight="1">
      <c r="A28" s="163" t="s">
        <v>23</v>
      </c>
      <c r="B28" s="155"/>
      <c r="C28" s="155"/>
      <c r="D28" s="155"/>
      <c r="E28" s="155"/>
      <c r="F28" s="128">
        <f>F22+F27</f>
        <v>7567</v>
      </c>
      <c r="G28" s="128">
        <f t="shared" ref="G28:J28" si="5">G22+G27</f>
        <v>0</v>
      </c>
      <c r="H28" s="128">
        <f t="shared" si="5"/>
        <v>0</v>
      </c>
      <c r="I28" s="128">
        <f t="shared" si="5"/>
        <v>0</v>
      </c>
      <c r="J28" s="142">
        <f t="shared" si="5"/>
        <v>0</v>
      </c>
    </row>
    <row r="29" spans="1:10" ht="45" customHeight="1">
      <c r="A29" s="154" t="s">
        <v>24</v>
      </c>
      <c r="B29" s="167"/>
      <c r="C29" s="167"/>
      <c r="D29" s="167"/>
      <c r="E29" s="168"/>
      <c r="F29" s="128">
        <f>F14+F21+F27-F28</f>
        <v>0</v>
      </c>
      <c r="G29" s="128">
        <f t="shared" ref="G29:J29" si="6">G14+G21+G27-G28</f>
        <v>0</v>
      </c>
      <c r="H29" s="128">
        <f t="shared" si="6"/>
        <v>0</v>
      </c>
      <c r="I29" s="128">
        <f t="shared" si="6"/>
        <v>0</v>
      </c>
      <c r="J29" s="142">
        <f t="shared" si="6"/>
        <v>0</v>
      </c>
    </row>
    <row r="30" spans="1:10" ht="15.75">
      <c r="A30" s="129"/>
      <c r="B30" s="130"/>
      <c r="C30" s="130"/>
      <c r="D30" s="130"/>
      <c r="E30" s="130"/>
      <c r="F30" s="130"/>
      <c r="G30" s="130"/>
      <c r="H30" s="130"/>
      <c r="I30" s="130"/>
      <c r="J30" s="130"/>
    </row>
    <row r="31" spans="1:10" ht="15.75">
      <c r="A31" s="169" t="s">
        <v>25</v>
      </c>
      <c r="B31" s="169"/>
      <c r="C31" s="169"/>
      <c r="D31" s="169"/>
      <c r="E31" s="169"/>
      <c r="F31" s="169"/>
      <c r="G31" s="169"/>
      <c r="H31" s="169"/>
      <c r="I31" s="169"/>
      <c r="J31" s="169"/>
    </row>
    <row r="32" spans="1:10" ht="18">
      <c r="A32" s="131"/>
      <c r="B32" s="132"/>
      <c r="C32" s="132"/>
      <c r="D32" s="132"/>
      <c r="E32" s="132"/>
      <c r="F32" s="132"/>
      <c r="G32" s="132"/>
      <c r="H32" s="133"/>
      <c r="I32" s="133"/>
      <c r="J32" s="133"/>
    </row>
    <row r="33" spans="1:10" ht="25.5">
      <c r="A33" s="134"/>
      <c r="B33" s="135"/>
      <c r="C33" s="135"/>
      <c r="D33" s="136"/>
      <c r="E33" s="137"/>
      <c r="F33" s="65" t="s">
        <v>4</v>
      </c>
      <c r="G33" s="65" t="s">
        <v>5</v>
      </c>
      <c r="H33" s="65" t="s">
        <v>6</v>
      </c>
      <c r="I33" s="65" t="s">
        <v>7</v>
      </c>
      <c r="J33" s="65" t="s">
        <v>8</v>
      </c>
    </row>
    <row r="34" spans="1:10">
      <c r="A34" s="164" t="s">
        <v>22</v>
      </c>
      <c r="B34" s="165"/>
      <c r="C34" s="165"/>
      <c r="D34" s="165"/>
      <c r="E34" s="166"/>
      <c r="F34" s="127">
        <v>0</v>
      </c>
      <c r="G34" s="127">
        <f>F37</f>
        <v>0</v>
      </c>
      <c r="H34" s="127">
        <f>G37</f>
        <v>0</v>
      </c>
      <c r="I34" s="127">
        <f>H37</f>
        <v>0</v>
      </c>
      <c r="J34" s="141">
        <f>I37</f>
        <v>0</v>
      </c>
    </row>
    <row r="35" spans="1:10" ht="28.5" customHeight="1">
      <c r="A35" s="164" t="s">
        <v>26</v>
      </c>
      <c r="B35" s="165"/>
      <c r="C35" s="165"/>
      <c r="D35" s="165"/>
      <c r="E35" s="166"/>
      <c r="F35" s="127">
        <v>0</v>
      </c>
      <c r="G35" s="127">
        <v>0</v>
      </c>
      <c r="H35" s="127">
        <v>0</v>
      </c>
      <c r="I35" s="127">
        <v>0</v>
      </c>
      <c r="J35" s="141">
        <v>0</v>
      </c>
    </row>
    <row r="36" spans="1:10">
      <c r="A36" s="164" t="s">
        <v>27</v>
      </c>
      <c r="B36" s="170"/>
      <c r="C36" s="170"/>
      <c r="D36" s="170"/>
      <c r="E36" s="171"/>
      <c r="F36" s="127">
        <v>0</v>
      </c>
      <c r="G36" s="127">
        <v>0</v>
      </c>
      <c r="H36" s="127">
        <v>0</v>
      </c>
      <c r="I36" s="127">
        <v>0</v>
      </c>
      <c r="J36" s="141">
        <v>0</v>
      </c>
    </row>
    <row r="37" spans="1:10" ht="15" customHeight="1">
      <c r="A37" s="163" t="s">
        <v>23</v>
      </c>
      <c r="B37" s="155"/>
      <c r="C37" s="155"/>
      <c r="D37" s="155"/>
      <c r="E37" s="155"/>
      <c r="F37" s="138">
        <f>F34-F35+F36</f>
        <v>0</v>
      </c>
      <c r="G37" s="138">
        <f t="shared" ref="G37:J37" si="7">G34-G35+G36</f>
        <v>0</v>
      </c>
      <c r="H37" s="138">
        <f t="shared" si="7"/>
        <v>0</v>
      </c>
      <c r="I37" s="138">
        <f t="shared" si="7"/>
        <v>0</v>
      </c>
      <c r="J37" s="121">
        <f t="shared" si="7"/>
        <v>0</v>
      </c>
    </row>
    <row r="38" spans="1:10" ht="17.25" customHeight="1"/>
    <row r="39" spans="1:10">
      <c r="A39" s="172"/>
      <c r="B39" s="173"/>
      <c r="C39" s="173"/>
      <c r="D39" s="173"/>
      <c r="E39" s="173"/>
      <c r="F39" s="173"/>
      <c r="G39" s="173"/>
      <c r="H39" s="173"/>
      <c r="I39" s="173"/>
      <c r="J39" s="173"/>
    </row>
    <row r="40" spans="1:10" ht="9" customHeight="1"/>
  </sheetData>
  <mergeCells count="24">
    <mergeCell ref="A35:E35"/>
    <mergeCell ref="A36:E36"/>
    <mergeCell ref="A37:E37"/>
    <mergeCell ref="A39:J39"/>
    <mergeCell ref="A27:E27"/>
    <mergeCell ref="A28:E28"/>
    <mergeCell ref="A29:E29"/>
    <mergeCell ref="A31:J31"/>
    <mergeCell ref="A34:E34"/>
    <mergeCell ref="A19:E19"/>
    <mergeCell ref="A20:E20"/>
    <mergeCell ref="A21:E21"/>
    <mergeCell ref="A22:E22"/>
    <mergeCell ref="A24:J24"/>
    <mergeCell ref="A10:E10"/>
    <mergeCell ref="A12:E12"/>
    <mergeCell ref="A13:E13"/>
    <mergeCell ref="A14:E14"/>
    <mergeCell ref="A16:J16"/>
    <mergeCell ref="A1:J1"/>
    <mergeCell ref="A3:J3"/>
    <mergeCell ref="A5:J5"/>
    <mergeCell ref="A8:E8"/>
    <mergeCell ref="A9:E9"/>
  </mergeCells>
  <pageMargins left="0.7" right="0.7" top="0.75" bottom="0.75" header="0.3" footer="0.3"/>
  <pageSetup paperSize="9" scale="6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3"/>
  <sheetViews>
    <sheetView topLeftCell="A8" workbookViewId="0">
      <selection activeCell="C25" sqref="C25"/>
    </sheetView>
  </sheetViews>
  <sheetFormatPr defaultColWidth="9" defaultRowHeight="15"/>
  <cols>
    <col min="1" max="1" width="11.42578125" customWidth="1"/>
    <col min="2" max="2" width="26.85546875" customWidth="1"/>
    <col min="3" max="6" width="23.42578125" customWidth="1"/>
    <col min="7" max="7" width="23.140625" customWidth="1"/>
  </cols>
  <sheetData>
    <row r="1" spans="1:7" ht="42" customHeight="1">
      <c r="A1" s="151" t="s">
        <v>0</v>
      </c>
      <c r="B1" s="151"/>
      <c r="C1" s="151"/>
      <c r="D1" s="151"/>
      <c r="E1" s="151"/>
      <c r="F1" s="151"/>
      <c r="G1" s="151"/>
    </row>
    <row r="2" spans="1:7" ht="18" customHeight="1">
      <c r="A2" s="52"/>
      <c r="B2" s="52"/>
      <c r="C2" s="52"/>
      <c r="D2" s="52"/>
      <c r="E2" s="52"/>
      <c r="F2" s="52"/>
      <c r="G2" s="52"/>
    </row>
    <row r="3" spans="1:7" ht="15.75" customHeight="1">
      <c r="A3" s="151" t="s">
        <v>1</v>
      </c>
      <c r="B3" s="151"/>
      <c r="C3" s="151"/>
      <c r="D3" s="151"/>
      <c r="E3" s="151"/>
      <c r="F3" s="151"/>
      <c r="G3" s="151"/>
    </row>
    <row r="4" spans="1:7" ht="18">
      <c r="A4" s="52"/>
      <c r="B4" s="52"/>
      <c r="C4" s="52"/>
      <c r="D4" s="52"/>
      <c r="E4" s="52"/>
      <c r="F4" s="53"/>
      <c r="G4" s="53"/>
    </row>
    <row r="5" spans="1:7" ht="18" customHeight="1">
      <c r="A5" s="151" t="s">
        <v>28</v>
      </c>
      <c r="B5" s="151"/>
      <c r="C5" s="151"/>
      <c r="D5" s="151"/>
      <c r="E5" s="151"/>
      <c r="F5" s="151"/>
      <c r="G5" s="151"/>
    </row>
    <row r="6" spans="1:7" ht="18">
      <c r="A6" s="52"/>
      <c r="B6" s="52"/>
      <c r="C6" s="52"/>
      <c r="D6" s="52"/>
      <c r="E6" s="52"/>
      <c r="F6" s="53"/>
      <c r="G6" s="53"/>
    </row>
    <row r="7" spans="1:7" ht="15.75" customHeight="1">
      <c r="A7" s="151" t="s">
        <v>29</v>
      </c>
      <c r="B7" s="151"/>
      <c r="C7" s="151"/>
      <c r="D7" s="151"/>
      <c r="E7" s="151"/>
      <c r="F7" s="151"/>
      <c r="G7" s="151"/>
    </row>
    <row r="8" spans="1:7" ht="18">
      <c r="A8" s="52"/>
      <c r="B8" s="52"/>
      <c r="C8" s="52"/>
      <c r="D8" s="52"/>
      <c r="E8" s="52"/>
      <c r="F8" s="53"/>
      <c r="G8" s="53"/>
    </row>
    <row r="9" spans="1:7" ht="25.5">
      <c r="A9" s="55" t="s">
        <v>30</v>
      </c>
      <c r="B9" s="54" t="s">
        <v>31</v>
      </c>
      <c r="C9" s="54" t="s">
        <v>4</v>
      </c>
      <c r="D9" s="55" t="s">
        <v>5</v>
      </c>
      <c r="E9" s="55" t="s">
        <v>6</v>
      </c>
      <c r="F9" s="55" t="s">
        <v>7</v>
      </c>
      <c r="G9" s="55" t="s">
        <v>8</v>
      </c>
    </row>
    <row r="10" spans="1:7">
      <c r="A10" s="93"/>
      <c r="B10" s="94" t="s">
        <v>32</v>
      </c>
      <c r="C10" s="95"/>
      <c r="D10" s="96">
        <f>D11+D17+D19</f>
        <v>3178299</v>
      </c>
      <c r="E10" s="96">
        <f>E11+E17+E19</f>
        <v>3055460</v>
      </c>
      <c r="F10" s="96">
        <f>F11+F17+F19</f>
        <v>3160064</v>
      </c>
      <c r="G10" s="96">
        <f>G11+G17+G19</f>
        <v>3268832</v>
      </c>
    </row>
    <row r="11" spans="1:7" ht="15.75" customHeight="1">
      <c r="A11" s="56">
        <v>6</v>
      </c>
      <c r="B11" s="56" t="s">
        <v>33</v>
      </c>
      <c r="C11" s="97">
        <f>C12+C13+C14+C15+C16</f>
        <v>2880119</v>
      </c>
      <c r="D11" s="98">
        <f>D12+D13+D14+D15+D16</f>
        <v>3156499</v>
      </c>
      <c r="E11" s="98">
        <f>E12+E13+E14+E15+E16</f>
        <v>3055460</v>
      </c>
      <c r="F11" s="98">
        <f>F12+F13+F14+F15+F16</f>
        <v>3160064</v>
      </c>
      <c r="G11" s="98">
        <f>G12+G13+G14+G15+G16</f>
        <v>3268832</v>
      </c>
    </row>
    <row r="12" spans="1:7" ht="38.25">
      <c r="A12" s="63">
        <v>63</v>
      </c>
      <c r="B12" s="64" t="s">
        <v>34</v>
      </c>
      <c r="C12" s="99">
        <v>2479505</v>
      </c>
      <c r="D12" s="100">
        <v>2785840</v>
      </c>
      <c r="E12" s="100">
        <v>2702450</v>
      </c>
      <c r="F12" s="100">
        <f>2585960+56000+3600+14850+140000</f>
        <v>2800410</v>
      </c>
      <c r="G12" s="100">
        <f>2687818+140000+56000+14850+3600</f>
        <v>2902268</v>
      </c>
    </row>
    <row r="13" spans="1:7">
      <c r="A13" s="63">
        <v>64</v>
      </c>
      <c r="B13" s="64" t="s">
        <v>35</v>
      </c>
      <c r="C13" s="99">
        <v>1</v>
      </c>
      <c r="D13" s="100">
        <v>0</v>
      </c>
      <c r="E13" s="100">
        <v>0</v>
      </c>
      <c r="F13" s="100">
        <v>0</v>
      </c>
      <c r="G13" s="100">
        <v>0</v>
      </c>
    </row>
    <row r="14" spans="1:7">
      <c r="A14" s="63">
        <v>65</v>
      </c>
      <c r="B14" s="64" t="s">
        <v>36</v>
      </c>
      <c r="C14" s="99">
        <v>9068</v>
      </c>
      <c r="D14" s="100">
        <v>3656</v>
      </c>
      <c r="E14" s="100">
        <v>3500</v>
      </c>
      <c r="F14" s="100">
        <v>3500</v>
      </c>
      <c r="G14" s="100">
        <v>3500</v>
      </c>
    </row>
    <row r="15" spans="1:7">
      <c r="A15" s="63">
        <v>66</v>
      </c>
      <c r="B15" s="64" t="s">
        <v>37</v>
      </c>
      <c r="C15" s="99">
        <v>22495</v>
      </c>
      <c r="D15" s="100">
        <v>13500</v>
      </c>
      <c r="E15" s="100">
        <v>24000</v>
      </c>
      <c r="F15" s="100">
        <v>24000</v>
      </c>
      <c r="G15" s="100">
        <v>24000</v>
      </c>
    </row>
    <row r="16" spans="1:7" ht="38.25">
      <c r="A16" s="63">
        <v>67</v>
      </c>
      <c r="B16" s="64" t="s">
        <v>38</v>
      </c>
      <c r="C16" s="99">
        <v>369050</v>
      </c>
      <c r="D16" s="100">
        <v>353503</v>
      </c>
      <c r="E16" s="100">
        <v>325510</v>
      </c>
      <c r="F16" s="100">
        <f>144845+1195+1400+1150+1200+3100+177744+1520</f>
        <v>332154</v>
      </c>
      <c r="G16" s="100">
        <f>133445+11400+1195+1400+1150+1200+3100+184654+1520</f>
        <v>339064</v>
      </c>
    </row>
    <row r="17" spans="1:7" ht="25.5">
      <c r="A17" s="101">
        <v>7</v>
      </c>
      <c r="B17" s="65" t="s">
        <v>39</v>
      </c>
      <c r="C17" s="97">
        <f>C18</f>
        <v>0</v>
      </c>
      <c r="D17" s="98">
        <f>D18</f>
        <v>0</v>
      </c>
      <c r="E17" s="98">
        <f>E18</f>
        <v>0</v>
      </c>
      <c r="F17" s="98">
        <f>F18</f>
        <v>0</v>
      </c>
      <c r="G17" s="98">
        <f>G18</f>
        <v>0</v>
      </c>
    </row>
    <row r="18" spans="1:7" ht="25.5">
      <c r="A18" s="63">
        <v>72</v>
      </c>
      <c r="B18" s="68" t="s">
        <v>40</v>
      </c>
      <c r="C18" s="99">
        <v>0</v>
      </c>
      <c r="D18" s="100">
        <v>0</v>
      </c>
      <c r="E18" s="100">
        <v>0</v>
      </c>
      <c r="F18" s="100">
        <v>0</v>
      </c>
      <c r="G18" s="102">
        <v>0</v>
      </c>
    </row>
    <row r="19" spans="1:7">
      <c r="A19" s="103">
        <v>9</v>
      </c>
      <c r="B19" s="104" t="s">
        <v>41</v>
      </c>
      <c r="C19" s="104"/>
      <c r="D19" s="105">
        <f>D20</f>
        <v>21800</v>
      </c>
      <c r="E19" s="104">
        <f>E20</f>
        <v>0</v>
      </c>
      <c r="F19" s="104">
        <f>F20</f>
        <v>0</v>
      </c>
      <c r="G19" s="104">
        <f>G20</f>
        <v>0</v>
      </c>
    </row>
    <row r="20" spans="1:7">
      <c r="A20" s="106">
        <v>92</v>
      </c>
      <c r="B20" s="107" t="s">
        <v>42</v>
      </c>
      <c r="C20" s="106">
        <v>0</v>
      </c>
      <c r="D20" s="108">
        <v>21800</v>
      </c>
      <c r="E20" s="106">
        <v>0</v>
      </c>
      <c r="F20" s="106">
        <v>0</v>
      </c>
      <c r="G20" s="106">
        <v>0</v>
      </c>
    </row>
    <row r="22" spans="1:7" ht="18">
      <c r="A22" s="52"/>
      <c r="B22" s="52"/>
      <c r="C22" s="52"/>
      <c r="D22" s="52"/>
      <c r="E22" s="52"/>
      <c r="F22" s="53"/>
      <c r="G22" s="53"/>
    </row>
    <row r="23" spans="1:7" ht="25.5">
      <c r="A23" s="55" t="s">
        <v>43</v>
      </c>
      <c r="B23" s="54" t="s">
        <v>44</v>
      </c>
      <c r="C23" s="54" t="s">
        <v>4</v>
      </c>
      <c r="D23" s="55" t="s">
        <v>5</v>
      </c>
      <c r="E23" s="55" t="s">
        <v>6</v>
      </c>
      <c r="F23" s="55" t="s">
        <v>7</v>
      </c>
      <c r="G23" s="55" t="s">
        <v>8</v>
      </c>
    </row>
    <row r="24" spans="1:7">
      <c r="A24" s="93"/>
      <c r="B24" s="94" t="s">
        <v>45</v>
      </c>
      <c r="C24" s="109">
        <f>C25+C31</f>
        <v>2872552</v>
      </c>
      <c r="D24" s="96">
        <f>D25+D31</f>
        <v>3178299</v>
      </c>
      <c r="E24" s="96">
        <f>E25+E31</f>
        <v>3055460</v>
      </c>
      <c r="F24" s="96">
        <f>F25+F31</f>
        <v>3160064</v>
      </c>
      <c r="G24" s="96">
        <f>G25+G31</f>
        <v>3268832</v>
      </c>
    </row>
    <row r="25" spans="1:7" ht="15.75" customHeight="1">
      <c r="A25" s="56">
        <v>3</v>
      </c>
      <c r="B25" s="56" t="s">
        <v>46</v>
      </c>
      <c r="C25" s="97">
        <f>C26+C27+C28+C29+C30</f>
        <v>2804918</v>
      </c>
      <c r="D25" s="98">
        <f>D26+D27+D28+D29+D30</f>
        <v>3106679</v>
      </c>
      <c r="E25" s="98">
        <f>E26+E27+E28+E29+E30</f>
        <v>2985540</v>
      </c>
      <c r="F25" s="98">
        <f>F26+F27+F28+F29+F30</f>
        <v>3090144</v>
      </c>
      <c r="G25" s="98">
        <f>G26+G27+G28+G29+G30</f>
        <v>3198912</v>
      </c>
    </row>
    <row r="26" spans="1:7" ht="15.75" customHeight="1">
      <c r="A26" s="63">
        <v>31</v>
      </c>
      <c r="B26" s="64" t="s">
        <v>47</v>
      </c>
      <c r="C26" s="99">
        <v>2382034</v>
      </c>
      <c r="D26" s="100">
        <v>2691993</v>
      </c>
      <c r="E26" s="100">
        <v>2616800</v>
      </c>
      <c r="F26" s="100">
        <v>2721404</v>
      </c>
      <c r="G26" s="100">
        <v>2830172</v>
      </c>
    </row>
    <row r="27" spans="1:7">
      <c r="A27" s="110">
        <v>32</v>
      </c>
      <c r="B27" s="143" t="s">
        <v>48</v>
      </c>
      <c r="C27" s="99">
        <v>361686</v>
      </c>
      <c r="D27" s="100">
        <v>414086</v>
      </c>
      <c r="E27" s="100">
        <v>363890</v>
      </c>
      <c r="F27" s="100">
        <v>363890</v>
      </c>
      <c r="G27" s="100">
        <v>363890</v>
      </c>
    </row>
    <row r="28" spans="1:7">
      <c r="A28" s="110">
        <v>34</v>
      </c>
      <c r="B28" s="143" t="s">
        <v>49</v>
      </c>
      <c r="C28" s="99">
        <v>2093</v>
      </c>
      <c r="D28" s="100">
        <v>600</v>
      </c>
      <c r="E28" s="100">
        <v>0</v>
      </c>
      <c r="F28" s="100">
        <v>0</v>
      </c>
      <c r="G28" s="100">
        <v>0</v>
      </c>
    </row>
    <row r="29" spans="1:7">
      <c r="A29" s="110">
        <v>37</v>
      </c>
      <c r="B29" s="71" t="s">
        <v>50</v>
      </c>
      <c r="C29" s="99">
        <v>57143</v>
      </c>
      <c r="D29" s="100">
        <v>0</v>
      </c>
      <c r="E29" s="100">
        <v>3000</v>
      </c>
      <c r="F29" s="100">
        <v>3000</v>
      </c>
      <c r="G29" s="100">
        <v>3000</v>
      </c>
    </row>
    <row r="30" spans="1:7">
      <c r="A30" s="110">
        <v>38</v>
      </c>
      <c r="B30" s="64" t="s">
        <v>51</v>
      </c>
      <c r="C30" s="99">
        <v>1962</v>
      </c>
      <c r="D30" s="100">
        <v>0</v>
      </c>
      <c r="E30" s="100">
        <v>1850</v>
      </c>
      <c r="F30" s="100">
        <v>1850</v>
      </c>
      <c r="G30" s="100">
        <v>1850</v>
      </c>
    </row>
    <row r="31" spans="1:7" ht="25.5">
      <c r="A31" s="67">
        <v>4</v>
      </c>
      <c r="B31" s="65" t="s">
        <v>52</v>
      </c>
      <c r="C31" s="97">
        <f>C32</f>
        <v>67634</v>
      </c>
      <c r="D31" s="98">
        <f>D32</f>
        <v>71620</v>
      </c>
      <c r="E31" s="98">
        <f>E32</f>
        <v>69920</v>
      </c>
      <c r="F31" s="98">
        <f>F32</f>
        <v>69920</v>
      </c>
      <c r="G31" s="98">
        <f>G32</f>
        <v>69920</v>
      </c>
    </row>
    <row r="32" spans="1:7" ht="38.25">
      <c r="A32" s="63">
        <v>42</v>
      </c>
      <c r="B32" s="63" t="s">
        <v>53</v>
      </c>
      <c r="C32" s="99">
        <v>67634</v>
      </c>
      <c r="D32" s="100">
        <v>71620</v>
      </c>
      <c r="E32" s="100">
        <v>69920</v>
      </c>
      <c r="F32" s="100">
        <v>69920</v>
      </c>
      <c r="G32" s="102">
        <v>69920</v>
      </c>
    </row>
    <row r="33" spans="1:7">
      <c r="A33" s="144" t="s">
        <v>54</v>
      </c>
      <c r="B33" s="59"/>
      <c r="C33" s="57"/>
      <c r="D33" s="58"/>
      <c r="E33" s="100"/>
      <c r="F33" s="58"/>
      <c r="G33" s="58"/>
    </row>
  </sheetData>
  <mergeCells count="4">
    <mergeCell ref="A1:G1"/>
    <mergeCell ref="A3:G3"/>
    <mergeCell ref="A5:G5"/>
    <mergeCell ref="A7:G7"/>
  </mergeCells>
  <pageMargins left="0.7" right="0.7" top="0.75" bottom="0.75" header="0.3" footer="0.3"/>
  <pageSetup paperSize="9" scale="7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4"/>
  <sheetViews>
    <sheetView topLeftCell="A9" workbookViewId="0">
      <selection activeCell="A7" sqref="A7:F44"/>
    </sheetView>
  </sheetViews>
  <sheetFormatPr defaultColWidth="9" defaultRowHeight="15"/>
  <cols>
    <col min="1" max="1" width="29.140625" customWidth="1"/>
    <col min="2" max="6" width="11.7109375" customWidth="1"/>
  </cols>
  <sheetData>
    <row r="1" spans="1:6" ht="42" customHeight="1">
      <c r="A1" s="151" t="s">
        <v>0</v>
      </c>
      <c r="B1" s="151"/>
      <c r="C1" s="151"/>
      <c r="D1" s="151"/>
      <c r="E1" s="151"/>
      <c r="F1" s="151"/>
    </row>
    <row r="2" spans="1:6" ht="18" customHeight="1">
      <c r="A2" s="52"/>
      <c r="B2" s="52"/>
      <c r="C2" s="52"/>
      <c r="D2" s="52"/>
      <c r="E2" s="52"/>
      <c r="F2" s="52"/>
    </row>
    <row r="3" spans="1:6" ht="15.75" customHeight="1">
      <c r="A3" s="151" t="s">
        <v>1</v>
      </c>
      <c r="B3" s="151"/>
      <c r="C3" s="151"/>
      <c r="D3" s="151"/>
      <c r="E3" s="151"/>
      <c r="F3" s="151"/>
    </row>
    <row r="4" spans="1:6" ht="18">
      <c r="B4" s="52"/>
      <c r="C4" s="52"/>
      <c r="D4" s="52"/>
      <c r="E4" s="53"/>
      <c r="F4" s="53"/>
    </row>
    <row r="5" spans="1:6" ht="18" customHeight="1">
      <c r="A5" s="151" t="s">
        <v>28</v>
      </c>
      <c r="B5" s="151"/>
      <c r="C5" s="151"/>
      <c r="D5" s="151"/>
      <c r="E5" s="151"/>
      <c r="F5" s="151"/>
    </row>
    <row r="6" spans="1:6" ht="18">
      <c r="A6" s="52"/>
      <c r="B6" s="52"/>
      <c r="C6" s="52"/>
      <c r="D6" s="52"/>
      <c r="E6" s="53"/>
      <c r="F6" s="53"/>
    </row>
    <row r="7" spans="1:6" ht="15.75" customHeight="1">
      <c r="A7" s="151" t="s">
        <v>55</v>
      </c>
      <c r="B7" s="151"/>
      <c r="C7" s="151"/>
      <c r="D7" s="151"/>
      <c r="E7" s="151"/>
      <c r="F7" s="151"/>
    </row>
    <row r="8" spans="1:6" ht="18">
      <c r="A8" s="52"/>
      <c r="B8" s="52"/>
      <c r="C8" s="52"/>
      <c r="D8" s="52"/>
      <c r="E8" s="53"/>
      <c r="F8" s="53"/>
    </row>
    <row r="9" spans="1:6" ht="25.5">
      <c r="A9" s="55" t="s">
        <v>56</v>
      </c>
      <c r="B9" s="55" t="s">
        <v>4</v>
      </c>
      <c r="C9" s="55" t="s">
        <v>5</v>
      </c>
      <c r="D9" s="55" t="s">
        <v>6</v>
      </c>
      <c r="E9" s="55" t="s">
        <v>7</v>
      </c>
      <c r="F9" s="55" t="s">
        <v>8</v>
      </c>
    </row>
    <row r="10" spans="1:6">
      <c r="A10" s="78" t="s">
        <v>9</v>
      </c>
      <c r="B10" s="79">
        <f>B11+B15+B17+B19+B23+B24</f>
        <v>2880119</v>
      </c>
      <c r="C10" s="79">
        <f>C11+C15+C17+C19+C23+C24</f>
        <v>3178299</v>
      </c>
      <c r="D10" s="79">
        <f>D11+D15+D17+D19+D23+D24</f>
        <v>3055460</v>
      </c>
      <c r="E10" s="79">
        <f>E11+E15+E17+E19+E23+E24</f>
        <v>3160064</v>
      </c>
      <c r="F10" s="79">
        <f>F11+F15+F17+F19+F23+F24</f>
        <v>3268832</v>
      </c>
    </row>
    <row r="11" spans="1:6">
      <c r="A11" s="62" t="s">
        <v>57</v>
      </c>
      <c r="B11" s="80">
        <v>369050</v>
      </c>
      <c r="C11" s="80">
        <f>C12+C13</f>
        <v>145573</v>
      </c>
      <c r="D11" s="80">
        <f>D12+D13</f>
        <v>154410</v>
      </c>
      <c r="E11" s="80">
        <f>E12+E13</f>
        <v>154410</v>
      </c>
      <c r="F11" s="81">
        <f>F12+F13</f>
        <v>154410</v>
      </c>
    </row>
    <row r="12" spans="1:6">
      <c r="A12" s="145" t="s">
        <v>58</v>
      </c>
      <c r="B12" s="58">
        <v>0</v>
      </c>
      <c r="C12" s="58">
        <v>9662</v>
      </c>
      <c r="D12" s="58">
        <v>9565</v>
      </c>
      <c r="E12" s="58">
        <v>9565</v>
      </c>
      <c r="F12" s="82">
        <v>9565</v>
      </c>
    </row>
    <row r="13" spans="1:6" ht="25.5">
      <c r="A13" s="146" t="s">
        <v>59</v>
      </c>
      <c r="B13" s="83">
        <v>0</v>
      </c>
      <c r="C13" s="58">
        <v>135911</v>
      </c>
      <c r="D13" s="58">
        <v>144845</v>
      </c>
      <c r="E13" s="58">
        <v>144845</v>
      </c>
      <c r="F13" s="58">
        <v>144845</v>
      </c>
    </row>
    <row r="14" spans="1:6" hidden="1">
      <c r="A14" s="84"/>
      <c r="B14" s="84"/>
      <c r="C14" s="84"/>
      <c r="D14" s="84"/>
      <c r="E14" s="84"/>
      <c r="F14" s="84"/>
    </row>
    <row r="15" spans="1:6">
      <c r="A15" s="56" t="s">
        <v>60</v>
      </c>
      <c r="B15" s="81">
        <f>B16</f>
        <v>21153</v>
      </c>
      <c r="C15" s="81">
        <f>C16</f>
        <v>34000</v>
      </c>
      <c r="D15" s="81">
        <f>D16</f>
        <v>24000</v>
      </c>
      <c r="E15" s="81">
        <f>E16</f>
        <v>24000</v>
      </c>
      <c r="F15" s="81">
        <f>F16</f>
        <v>24000</v>
      </c>
    </row>
    <row r="16" spans="1:6">
      <c r="A16" s="72" t="s">
        <v>61</v>
      </c>
      <c r="B16" s="83">
        <v>21153</v>
      </c>
      <c r="C16" s="83">
        <v>34000</v>
      </c>
      <c r="D16" s="83">
        <v>24000</v>
      </c>
      <c r="E16" s="83">
        <v>24000</v>
      </c>
      <c r="F16" s="83">
        <v>24000</v>
      </c>
    </row>
    <row r="17" spans="1:10" ht="25.5">
      <c r="A17" s="147" t="s">
        <v>62</v>
      </c>
      <c r="B17" s="81">
        <f>B18</f>
        <v>8261</v>
      </c>
      <c r="C17" s="81">
        <f>C18</f>
        <v>4156</v>
      </c>
      <c r="D17" s="81">
        <f>D18</f>
        <v>3500</v>
      </c>
      <c r="E17" s="81">
        <f>E18</f>
        <v>3500</v>
      </c>
      <c r="F17" s="81">
        <f>F18</f>
        <v>3500</v>
      </c>
    </row>
    <row r="18" spans="1:10" ht="25.5">
      <c r="A18" s="146" t="s">
        <v>63</v>
      </c>
      <c r="B18" s="83">
        <v>8261</v>
      </c>
      <c r="C18" s="83">
        <v>4156</v>
      </c>
      <c r="D18" s="83">
        <f>3500</f>
        <v>3500</v>
      </c>
      <c r="E18" s="83">
        <f>3500</f>
        <v>3500</v>
      </c>
      <c r="F18" s="83">
        <f>3500</f>
        <v>3500</v>
      </c>
    </row>
    <row r="19" spans="1:10">
      <c r="A19" s="147" t="s">
        <v>64</v>
      </c>
      <c r="B19" s="81">
        <f>B21+B22+B20</f>
        <v>2479505</v>
      </c>
      <c r="C19" s="81">
        <f>C21+C22+C20</f>
        <v>2993770</v>
      </c>
      <c r="D19" s="81">
        <f>D21+D22+D20</f>
        <v>2873550</v>
      </c>
      <c r="E19" s="81">
        <f>E21+E22+E20</f>
        <v>2978154</v>
      </c>
      <c r="F19" s="81">
        <f>F21+F22+F20</f>
        <v>3086922</v>
      </c>
    </row>
    <row r="20" spans="1:10" ht="25.5">
      <c r="A20" s="61" t="s">
        <v>65</v>
      </c>
      <c r="B20" s="83">
        <v>0</v>
      </c>
      <c r="C20" s="58">
        <v>207930</v>
      </c>
      <c r="D20" s="58">
        <v>171100</v>
      </c>
      <c r="E20" s="58">
        <v>177744</v>
      </c>
      <c r="F20" s="58">
        <v>184654</v>
      </c>
      <c r="J20" s="84"/>
    </row>
    <row r="21" spans="1:10">
      <c r="A21" s="145" t="s">
        <v>66</v>
      </c>
      <c r="B21" s="58">
        <v>2477400</v>
      </c>
      <c r="C21" s="58">
        <v>2783275</v>
      </c>
      <c r="D21" s="58">
        <f>2698850</f>
        <v>2698850</v>
      </c>
      <c r="E21" s="84">
        <v>2796810</v>
      </c>
      <c r="F21" s="60">
        <v>2898668</v>
      </c>
    </row>
    <row r="22" spans="1:10">
      <c r="A22" s="145" t="s">
        <v>67</v>
      </c>
      <c r="B22" s="58">
        <v>2105</v>
      </c>
      <c r="C22" s="58">
        <v>2565</v>
      </c>
      <c r="D22" s="58">
        <v>3600</v>
      </c>
      <c r="E22" s="58">
        <v>3600</v>
      </c>
      <c r="F22" s="60">
        <v>3600</v>
      </c>
    </row>
    <row r="23" spans="1:10">
      <c r="A23" s="148" t="s">
        <v>68</v>
      </c>
      <c r="B23" s="81">
        <v>2150</v>
      </c>
      <c r="C23" s="81">
        <v>800</v>
      </c>
      <c r="D23" s="81">
        <v>0</v>
      </c>
      <c r="E23" s="81">
        <v>0</v>
      </c>
      <c r="F23" s="86">
        <v>0</v>
      </c>
    </row>
    <row r="24" spans="1:10">
      <c r="A24" s="85" t="s">
        <v>69</v>
      </c>
      <c r="B24" s="87">
        <v>0</v>
      </c>
      <c r="C24" s="87">
        <v>0</v>
      </c>
      <c r="D24" s="87">
        <v>0</v>
      </c>
      <c r="E24" s="87">
        <v>0</v>
      </c>
      <c r="F24" s="87">
        <v>0</v>
      </c>
    </row>
    <row r="25" spans="1:10" hidden="1">
      <c r="A25" s="84"/>
      <c r="B25" s="84"/>
      <c r="C25" s="84"/>
      <c r="D25" s="58"/>
      <c r="E25" s="84"/>
      <c r="F25" s="84"/>
    </row>
    <row r="26" spans="1:10" hidden="1">
      <c r="A26" s="84"/>
      <c r="B26" s="84"/>
      <c r="C26" s="84"/>
      <c r="D26" s="84"/>
      <c r="E26" s="84"/>
      <c r="F26" s="84"/>
    </row>
    <row r="27" spans="1:10" hidden="1">
      <c r="A27" s="84"/>
      <c r="B27" s="84"/>
      <c r="C27" s="84"/>
      <c r="D27" s="84"/>
      <c r="E27" s="84"/>
      <c r="F27" s="84"/>
    </row>
    <row r="28" spans="1:10" hidden="1">
      <c r="A28" s="84"/>
      <c r="B28" s="84"/>
      <c r="C28" s="84"/>
      <c r="D28" s="84"/>
      <c r="E28" s="84"/>
      <c r="F28" s="84"/>
    </row>
    <row r="29" spans="1:10" ht="18" hidden="1">
      <c r="A29" s="88"/>
      <c r="B29" s="88"/>
      <c r="C29" s="88"/>
      <c r="D29" s="88"/>
      <c r="E29" s="89"/>
      <c r="F29" s="89"/>
    </row>
    <row r="30" spans="1:10" ht="25.5">
      <c r="A30" s="55" t="s">
        <v>56</v>
      </c>
      <c r="B30" s="55" t="s">
        <v>4</v>
      </c>
      <c r="C30" s="55" t="s">
        <v>5</v>
      </c>
      <c r="D30" s="55" t="s">
        <v>6</v>
      </c>
      <c r="E30" s="55" t="s">
        <v>7</v>
      </c>
      <c r="F30" s="55" t="s">
        <v>8</v>
      </c>
      <c r="I30" s="92"/>
    </row>
    <row r="31" spans="1:10">
      <c r="A31" s="78" t="s">
        <v>12</v>
      </c>
      <c r="B31" s="79">
        <f>B32+B35+B37+B39+B43</f>
        <v>2872552</v>
      </c>
      <c r="C31" s="79">
        <f>C39+C37+C35+C32+C43+C44</f>
        <v>3178299</v>
      </c>
      <c r="D31" s="79">
        <f>D32+D35+D37+D39+D43+D44</f>
        <v>3055460</v>
      </c>
      <c r="E31" s="79">
        <f>E32+E35+E37+E39+E43+E44</f>
        <v>3160064</v>
      </c>
      <c r="F31" s="79">
        <f>F32+F35+F43+F436+F37+F39</f>
        <v>3268832</v>
      </c>
    </row>
    <row r="32" spans="1:10">
      <c r="A32" s="62" t="s">
        <v>57</v>
      </c>
      <c r="B32" s="81">
        <f>B33+B34</f>
        <v>382707</v>
      </c>
      <c r="C32" s="81">
        <f>C33+C34</f>
        <v>145573</v>
      </c>
      <c r="D32" s="81">
        <f>D33+D34</f>
        <v>154410</v>
      </c>
      <c r="E32" s="81">
        <f>E33+E34</f>
        <v>154410</v>
      </c>
      <c r="F32" s="81">
        <f>F33+F34</f>
        <v>154410</v>
      </c>
    </row>
    <row r="33" spans="1:6" ht="15.75" customHeight="1">
      <c r="A33" s="145" t="s">
        <v>70</v>
      </c>
      <c r="B33" s="58">
        <v>232245</v>
      </c>
      <c r="C33" s="58">
        <v>9662</v>
      </c>
      <c r="D33" s="58">
        <v>9565</v>
      </c>
      <c r="E33" s="58">
        <v>9565</v>
      </c>
      <c r="F33" s="58">
        <v>9565</v>
      </c>
    </row>
    <row r="34" spans="1:6">
      <c r="A34" s="145" t="s">
        <v>71</v>
      </c>
      <c r="B34" s="83">
        <v>150462</v>
      </c>
      <c r="C34" s="83">
        <v>135911</v>
      </c>
      <c r="D34" s="83">
        <v>144845</v>
      </c>
      <c r="E34" s="83">
        <v>144845</v>
      </c>
      <c r="F34" s="83">
        <v>144845</v>
      </c>
    </row>
    <row r="35" spans="1:6">
      <c r="A35" s="62" t="s">
        <v>60</v>
      </c>
      <c r="B35" s="81">
        <f>B36</f>
        <v>13555</v>
      </c>
      <c r="C35" s="81">
        <f>C36</f>
        <v>34000</v>
      </c>
      <c r="D35" s="81">
        <f>D36</f>
        <v>24000</v>
      </c>
      <c r="E35" s="81">
        <f>E36</f>
        <v>24000</v>
      </c>
      <c r="F35" s="81">
        <f>F36</f>
        <v>24000</v>
      </c>
    </row>
    <row r="36" spans="1:6">
      <c r="A36" s="145" t="s">
        <v>61</v>
      </c>
      <c r="B36" s="58">
        <v>13555</v>
      </c>
      <c r="C36" s="58">
        <v>34000</v>
      </c>
      <c r="D36" s="58">
        <v>24000</v>
      </c>
      <c r="E36" s="58">
        <v>24000</v>
      </c>
      <c r="F36" s="60">
        <v>24000</v>
      </c>
    </row>
    <row r="37" spans="1:6" ht="25.5">
      <c r="A37" s="147" t="s">
        <v>72</v>
      </c>
      <c r="B37" s="90">
        <f>B38</f>
        <v>4863</v>
      </c>
      <c r="C37" s="90">
        <f>C38</f>
        <v>4156</v>
      </c>
      <c r="D37" s="90">
        <f>D38</f>
        <v>3500</v>
      </c>
      <c r="E37" s="90">
        <f>E38</f>
        <v>3500</v>
      </c>
      <c r="F37" s="90">
        <f>F38</f>
        <v>3500</v>
      </c>
    </row>
    <row r="38" spans="1:6" ht="25.5">
      <c r="A38" s="146" t="s">
        <v>73</v>
      </c>
      <c r="B38" s="82">
        <v>4863</v>
      </c>
      <c r="C38" s="82">
        <v>4156</v>
      </c>
      <c r="D38" s="82">
        <v>3500</v>
      </c>
      <c r="E38" s="82">
        <v>3500</v>
      </c>
      <c r="F38" s="82">
        <v>3500</v>
      </c>
    </row>
    <row r="39" spans="1:6">
      <c r="A39" s="147" t="s">
        <v>64</v>
      </c>
      <c r="B39" s="90">
        <f>B41+B42+B40</f>
        <v>2467868</v>
      </c>
      <c r="C39" s="90">
        <f>C41+C42+C40</f>
        <v>2993770</v>
      </c>
      <c r="D39" s="90">
        <f>D41+D42+D40</f>
        <v>2873550</v>
      </c>
      <c r="E39" s="90">
        <f>E41+E42+E40</f>
        <v>2978154</v>
      </c>
      <c r="F39" s="90">
        <f>F41+F42+F40</f>
        <v>3086922</v>
      </c>
    </row>
    <row r="40" spans="1:6" s="77" customFormat="1" ht="25.5">
      <c r="A40" s="91" t="s">
        <v>74</v>
      </c>
      <c r="B40" s="82">
        <v>0</v>
      </c>
      <c r="C40" s="83">
        <v>207930</v>
      </c>
      <c r="D40" s="83">
        <v>171100</v>
      </c>
      <c r="E40" s="83">
        <v>177744</v>
      </c>
      <c r="F40" s="83">
        <v>184654</v>
      </c>
    </row>
    <row r="41" spans="1:6">
      <c r="A41" s="145" t="s">
        <v>75</v>
      </c>
      <c r="B41" s="82">
        <v>2466338</v>
      </c>
      <c r="C41" s="82">
        <v>2783275</v>
      </c>
      <c r="D41" s="82">
        <v>2698850</v>
      </c>
      <c r="E41" s="82">
        <v>2796810</v>
      </c>
      <c r="F41" s="82">
        <v>2898668</v>
      </c>
    </row>
    <row r="42" spans="1:6">
      <c r="A42" s="145" t="s">
        <v>76</v>
      </c>
      <c r="B42" s="82">
        <v>1530</v>
      </c>
      <c r="C42" s="82">
        <v>2565</v>
      </c>
      <c r="D42" s="82">
        <v>3600</v>
      </c>
      <c r="E42" s="82">
        <v>3600</v>
      </c>
      <c r="F42" s="82">
        <v>3600</v>
      </c>
    </row>
    <row r="43" spans="1:6">
      <c r="A43" s="148" t="s">
        <v>68</v>
      </c>
      <c r="B43" s="90">
        <v>3559</v>
      </c>
      <c r="C43" s="90">
        <v>800</v>
      </c>
      <c r="D43" s="82">
        <v>0</v>
      </c>
      <c r="E43" s="82">
        <v>0</v>
      </c>
      <c r="F43" s="82">
        <v>0</v>
      </c>
    </row>
    <row r="44" spans="1:6">
      <c r="A44" s="85" t="s">
        <v>69</v>
      </c>
      <c r="B44" s="87">
        <v>0</v>
      </c>
      <c r="C44" s="82">
        <v>0</v>
      </c>
      <c r="D44" s="82">
        <v>0</v>
      </c>
      <c r="E44" s="82">
        <v>0</v>
      </c>
      <c r="F44" s="82">
        <v>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56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7"/>
  <sheetViews>
    <sheetView workbookViewId="0">
      <selection activeCell="B2" sqref="B1:F1048576"/>
    </sheetView>
  </sheetViews>
  <sheetFormatPr defaultColWidth="9" defaultRowHeight="15"/>
  <cols>
    <col min="1" max="1" width="37.7109375" customWidth="1"/>
    <col min="2" max="6" width="12.7109375" customWidth="1"/>
  </cols>
  <sheetData>
    <row r="1" spans="1:6" ht="42" customHeight="1">
      <c r="A1" s="151" t="s">
        <v>0</v>
      </c>
      <c r="B1" s="151"/>
      <c r="C1" s="151"/>
      <c r="D1" s="151"/>
      <c r="E1" s="151"/>
      <c r="F1" s="151"/>
    </row>
    <row r="2" spans="1:6" ht="18" customHeight="1">
      <c r="A2" s="52"/>
      <c r="B2" s="52"/>
      <c r="C2" s="52"/>
      <c r="D2" s="52"/>
      <c r="E2" s="52"/>
      <c r="F2" s="52"/>
    </row>
    <row r="3" spans="1:6" ht="15.75">
      <c r="A3" s="151" t="s">
        <v>1</v>
      </c>
      <c r="B3" s="151"/>
      <c r="C3" s="151"/>
      <c r="D3" s="151"/>
      <c r="E3" s="152"/>
      <c r="F3" s="152"/>
    </row>
    <row r="4" spans="1:6" ht="18">
      <c r="A4" s="52"/>
      <c r="B4" s="52"/>
      <c r="C4" s="52"/>
      <c r="D4" s="52"/>
      <c r="E4" s="53"/>
      <c r="F4" s="53"/>
    </row>
    <row r="5" spans="1:6" ht="18" customHeight="1">
      <c r="A5" s="151" t="s">
        <v>28</v>
      </c>
      <c r="B5" s="153"/>
      <c r="C5" s="153"/>
      <c r="D5" s="153"/>
      <c r="E5" s="153"/>
      <c r="F5" s="153"/>
    </row>
    <row r="6" spans="1:6" ht="18">
      <c r="A6" s="52"/>
      <c r="B6" s="52"/>
      <c r="C6" s="52"/>
      <c r="D6" s="52"/>
      <c r="E6" s="53"/>
      <c r="F6" s="53"/>
    </row>
    <row r="7" spans="1:6" ht="15.75">
      <c r="A7" s="151" t="s">
        <v>77</v>
      </c>
      <c r="B7" s="174"/>
      <c r="C7" s="174"/>
      <c r="D7" s="174"/>
      <c r="E7" s="174"/>
      <c r="F7" s="174"/>
    </row>
    <row r="8" spans="1:6" ht="18">
      <c r="A8" s="52"/>
      <c r="B8" s="52"/>
      <c r="C8" s="52"/>
      <c r="D8" s="52"/>
      <c r="E8" s="53"/>
      <c r="F8" s="53"/>
    </row>
    <row r="9" spans="1:6" ht="25.5">
      <c r="A9" s="55" t="s">
        <v>56</v>
      </c>
      <c r="B9" s="54" t="s">
        <v>4</v>
      </c>
      <c r="C9" s="55" t="s">
        <v>5</v>
      </c>
      <c r="D9" s="55" t="s">
        <v>6</v>
      </c>
      <c r="E9" s="55" t="s">
        <v>7</v>
      </c>
      <c r="F9" s="55" t="s">
        <v>8</v>
      </c>
    </row>
    <row r="10" spans="1:6" ht="15.75" customHeight="1">
      <c r="A10" s="56" t="s">
        <v>78</v>
      </c>
      <c r="B10" s="57"/>
      <c r="C10" s="58"/>
      <c r="D10" s="58"/>
      <c r="E10" s="58"/>
      <c r="F10" s="58"/>
    </row>
    <row r="11" spans="1:6" ht="15.75" hidden="1" customHeight="1">
      <c r="A11" s="56" t="s">
        <v>79</v>
      </c>
      <c r="B11" s="57"/>
      <c r="C11" s="58"/>
      <c r="D11" s="58"/>
      <c r="E11" s="58"/>
      <c r="F11" s="58"/>
    </row>
    <row r="12" spans="1:6" ht="25.5" hidden="1">
      <c r="A12" s="146" t="s">
        <v>80</v>
      </c>
      <c r="B12" s="57"/>
      <c r="C12" s="58"/>
      <c r="D12" s="58"/>
      <c r="E12" s="58"/>
      <c r="F12" s="58"/>
    </row>
    <row r="13" spans="1:6" s="69" customFormat="1" hidden="1">
      <c r="A13" s="71" t="s">
        <v>81</v>
      </c>
      <c r="B13" s="57"/>
      <c r="C13" s="58"/>
      <c r="D13" s="58"/>
      <c r="E13" s="58"/>
      <c r="F13" s="58"/>
    </row>
    <row r="14" spans="1:6" hidden="1">
      <c r="A14" s="56" t="s">
        <v>82</v>
      </c>
      <c r="B14" s="57"/>
      <c r="C14" s="58"/>
      <c r="D14" s="58"/>
      <c r="E14" s="58"/>
      <c r="F14" s="60"/>
    </row>
    <row r="15" spans="1:6" ht="25.5" hidden="1">
      <c r="A15" s="72" t="s">
        <v>83</v>
      </c>
      <c r="B15" s="57"/>
      <c r="C15" s="58"/>
      <c r="D15" s="58"/>
      <c r="E15" s="58"/>
      <c r="F15" s="60"/>
    </row>
    <row r="16" spans="1:6">
      <c r="A16" s="73" t="s">
        <v>84</v>
      </c>
      <c r="B16" s="57"/>
      <c r="C16" s="58"/>
      <c r="D16" s="58"/>
      <c r="E16" s="58"/>
      <c r="F16" s="60"/>
    </row>
    <row r="17" spans="1:6">
      <c r="A17" s="74" t="s">
        <v>85</v>
      </c>
      <c r="B17" s="75">
        <v>2872552</v>
      </c>
      <c r="C17" s="75">
        <v>3178299</v>
      </c>
      <c r="D17" s="75">
        <v>3055460</v>
      </c>
      <c r="E17" s="75">
        <v>3160064</v>
      </c>
      <c r="F17" s="76">
        <v>3268832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5"/>
  <sheetViews>
    <sheetView workbookViewId="0">
      <selection activeCell="A10" sqref="A10:G15"/>
    </sheetView>
  </sheetViews>
  <sheetFormatPr defaultColWidth="9" defaultRowHeight="15"/>
  <cols>
    <col min="1" max="1" width="10.28515625" customWidth="1"/>
    <col min="2" max="7" width="25.28515625" customWidth="1"/>
  </cols>
  <sheetData>
    <row r="1" spans="1:7" ht="42" customHeight="1">
      <c r="A1" s="151" t="s">
        <v>0</v>
      </c>
      <c r="B1" s="151"/>
      <c r="C1" s="151"/>
      <c r="D1" s="151"/>
      <c r="E1" s="151"/>
      <c r="F1" s="151"/>
      <c r="G1" s="151"/>
    </row>
    <row r="2" spans="1:7" ht="18" customHeight="1">
      <c r="A2" s="52"/>
      <c r="B2" s="52"/>
      <c r="C2" s="52"/>
      <c r="D2" s="52"/>
      <c r="E2" s="52"/>
      <c r="F2" s="52"/>
      <c r="G2" s="52"/>
    </row>
    <row r="3" spans="1:7" ht="15.75" customHeight="1">
      <c r="A3" s="151" t="s">
        <v>1</v>
      </c>
      <c r="B3" s="151"/>
      <c r="C3" s="151"/>
      <c r="D3" s="151"/>
      <c r="E3" s="151"/>
      <c r="F3" s="151"/>
      <c r="G3" s="151"/>
    </row>
    <row r="4" spans="1:7" ht="18">
      <c r="A4" s="52"/>
      <c r="B4" s="52"/>
      <c r="C4" s="52"/>
      <c r="D4" s="52"/>
      <c r="E4" s="52"/>
      <c r="F4" s="53"/>
      <c r="G4" s="53"/>
    </row>
    <row r="5" spans="1:7" ht="18" customHeight="1">
      <c r="A5" s="151" t="s">
        <v>86</v>
      </c>
      <c r="B5" s="151"/>
      <c r="C5" s="151"/>
      <c r="D5" s="151"/>
      <c r="E5" s="151"/>
      <c r="F5" s="151"/>
      <c r="G5" s="151"/>
    </row>
    <row r="6" spans="1:7" ht="18" customHeight="1">
      <c r="A6" s="1"/>
      <c r="B6" s="1"/>
      <c r="C6" s="1"/>
      <c r="D6" s="1"/>
      <c r="E6" s="1"/>
      <c r="F6" s="1"/>
      <c r="G6" s="1"/>
    </row>
    <row r="7" spans="1:7" ht="18" customHeight="1">
      <c r="A7" s="151" t="s">
        <v>87</v>
      </c>
      <c r="B7" s="151"/>
      <c r="C7" s="151"/>
      <c r="D7" s="151"/>
      <c r="E7" s="151"/>
      <c r="F7" s="151"/>
      <c r="G7" s="151"/>
    </row>
    <row r="8" spans="1:7" ht="18">
      <c r="A8" s="52"/>
      <c r="B8" s="52"/>
      <c r="C8" s="52"/>
      <c r="D8" s="52"/>
      <c r="E8" s="52"/>
      <c r="F8" s="53"/>
      <c r="G8" s="53"/>
    </row>
    <row r="9" spans="1:7" ht="25.5">
      <c r="A9" s="55" t="s">
        <v>30</v>
      </c>
      <c r="B9" s="54" t="s">
        <v>88</v>
      </c>
      <c r="C9" s="54" t="s">
        <v>4</v>
      </c>
      <c r="D9" s="55" t="s">
        <v>5</v>
      </c>
      <c r="E9" s="55" t="s">
        <v>6</v>
      </c>
      <c r="F9" s="55" t="s">
        <v>7</v>
      </c>
      <c r="G9" s="55" t="s">
        <v>8</v>
      </c>
    </row>
    <row r="10" spans="1:7" ht="25.5">
      <c r="A10" s="56">
        <v>8</v>
      </c>
      <c r="B10" s="56" t="s">
        <v>89</v>
      </c>
      <c r="C10" s="57"/>
      <c r="D10" s="58"/>
      <c r="E10" s="58"/>
      <c r="F10" s="58"/>
      <c r="G10" s="58"/>
    </row>
    <row r="11" spans="1:7">
      <c r="A11" s="63">
        <v>84</v>
      </c>
      <c r="B11" s="64" t="s">
        <v>90</v>
      </c>
      <c r="C11" s="57"/>
      <c r="D11" s="58"/>
      <c r="E11" s="58"/>
      <c r="F11" s="58"/>
      <c r="G11" s="58"/>
    </row>
    <row r="12" spans="1:7">
      <c r="A12" s="65" t="s">
        <v>54</v>
      </c>
      <c r="B12" s="66"/>
      <c r="C12" s="57"/>
      <c r="D12" s="58"/>
      <c r="E12" s="58"/>
      <c r="F12" s="58"/>
      <c r="G12" s="58"/>
    </row>
    <row r="13" spans="1:7" ht="25.5">
      <c r="A13" s="67">
        <v>5</v>
      </c>
      <c r="B13" s="62" t="s">
        <v>91</v>
      </c>
      <c r="C13" s="57"/>
      <c r="D13" s="58"/>
      <c r="E13" s="58"/>
      <c r="F13" s="58"/>
      <c r="G13" s="58"/>
    </row>
    <row r="14" spans="1:7" ht="25.5">
      <c r="A14" s="63">
        <v>54</v>
      </c>
      <c r="B14" s="68" t="s">
        <v>92</v>
      </c>
      <c r="C14" s="57"/>
      <c r="D14" s="58"/>
      <c r="E14" s="58"/>
      <c r="F14" s="58"/>
      <c r="G14" s="60"/>
    </row>
    <row r="15" spans="1:7">
      <c r="A15" s="65" t="s">
        <v>54</v>
      </c>
      <c r="B15" s="66"/>
      <c r="C15" s="57"/>
      <c r="D15" s="58"/>
      <c r="E15" s="58"/>
      <c r="F15" s="58"/>
      <c r="G15" s="58"/>
    </row>
  </sheetData>
  <mergeCells count="4">
    <mergeCell ref="A1:G1"/>
    <mergeCell ref="A3:G3"/>
    <mergeCell ref="A5:G5"/>
    <mergeCell ref="A7:G7"/>
  </mergeCells>
  <pageMargins left="0.7" right="0.7" top="0.75" bottom="0.75" header="0.3" footer="0.3"/>
  <pageSetup paperSize="9" scale="78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20"/>
  <sheetViews>
    <sheetView workbookViewId="0">
      <selection sqref="A1:F1"/>
    </sheetView>
  </sheetViews>
  <sheetFormatPr defaultColWidth="9" defaultRowHeight="15"/>
  <cols>
    <col min="1" max="1" width="27.42578125" customWidth="1"/>
    <col min="2" max="2" width="23.140625" customWidth="1"/>
    <col min="3" max="6" width="25.28515625" customWidth="1"/>
  </cols>
  <sheetData>
    <row r="1" spans="1:6" ht="42" customHeight="1">
      <c r="A1" s="151" t="s">
        <v>0</v>
      </c>
      <c r="B1" s="151"/>
      <c r="C1" s="151"/>
      <c r="D1" s="151"/>
      <c r="E1" s="151"/>
      <c r="F1" s="151"/>
    </row>
    <row r="2" spans="1:6" ht="18" customHeight="1">
      <c r="A2" s="52"/>
      <c r="B2" s="52"/>
      <c r="C2" s="52"/>
      <c r="D2" s="52"/>
      <c r="E2" s="52"/>
      <c r="F2" s="52"/>
    </row>
    <row r="3" spans="1:6" ht="15.75" customHeight="1">
      <c r="A3" s="151" t="s">
        <v>1</v>
      </c>
      <c r="B3" s="151"/>
      <c r="C3" s="151"/>
      <c r="D3" s="151"/>
      <c r="E3" s="151"/>
      <c r="F3" s="151"/>
    </row>
    <row r="4" spans="1:6" ht="18">
      <c r="A4" s="52"/>
      <c r="B4" s="52"/>
      <c r="C4" s="52"/>
      <c r="D4" s="52"/>
      <c r="E4" s="53"/>
      <c r="F4" s="53"/>
    </row>
    <row r="5" spans="1:6" ht="18" customHeight="1">
      <c r="A5" s="151" t="s">
        <v>93</v>
      </c>
      <c r="B5" s="151"/>
      <c r="C5" s="151"/>
      <c r="D5" s="151"/>
      <c r="E5" s="151"/>
      <c r="F5" s="151"/>
    </row>
    <row r="6" spans="1:6" ht="18">
      <c r="A6" s="52"/>
      <c r="B6" s="52"/>
      <c r="C6" s="52"/>
      <c r="D6" s="52"/>
      <c r="E6" s="53"/>
      <c r="F6" s="53"/>
    </row>
    <row r="7" spans="1:6" ht="25.5">
      <c r="A7" s="54" t="s">
        <v>56</v>
      </c>
      <c r="B7" s="54" t="s">
        <v>4</v>
      </c>
      <c r="C7" s="55" t="s">
        <v>5</v>
      </c>
      <c r="D7" s="55" t="s">
        <v>6</v>
      </c>
      <c r="E7" s="55" t="s">
        <v>7</v>
      </c>
      <c r="F7" s="55" t="s">
        <v>8</v>
      </c>
    </row>
    <row r="8" spans="1:6">
      <c r="A8" s="56" t="s">
        <v>94</v>
      </c>
      <c r="B8" s="57"/>
      <c r="C8" s="58"/>
      <c r="D8" s="58"/>
      <c r="E8" s="58"/>
      <c r="F8" s="58"/>
    </row>
    <row r="9" spans="1:6">
      <c r="A9" s="56" t="s">
        <v>57</v>
      </c>
      <c r="B9" s="57"/>
      <c r="C9" s="58"/>
      <c r="D9" s="58"/>
      <c r="E9" s="58"/>
      <c r="F9" s="58"/>
    </row>
    <row r="10" spans="1:6">
      <c r="A10" s="145" t="s">
        <v>95</v>
      </c>
      <c r="B10" s="57"/>
      <c r="C10" s="58"/>
      <c r="D10" s="58"/>
      <c r="E10" s="58"/>
      <c r="F10" s="60"/>
    </row>
    <row r="11" spans="1:6" ht="38.25">
      <c r="A11" s="56" t="s">
        <v>96</v>
      </c>
      <c r="B11" s="57"/>
      <c r="C11" s="58"/>
      <c r="D11" s="58"/>
      <c r="E11" s="58"/>
      <c r="F11" s="58"/>
    </row>
    <row r="12" spans="1:6" ht="38.25">
      <c r="A12" s="146" t="s">
        <v>97</v>
      </c>
      <c r="B12" s="57"/>
      <c r="C12" s="58"/>
      <c r="D12" s="58"/>
      <c r="E12" s="58"/>
      <c r="F12" s="58"/>
    </row>
    <row r="13" spans="1:6">
      <c r="A13" s="149" t="s">
        <v>54</v>
      </c>
      <c r="B13" s="57"/>
      <c r="C13" s="58"/>
      <c r="D13" s="58"/>
      <c r="E13" s="58"/>
      <c r="F13" s="58"/>
    </row>
    <row r="14" spans="1:6">
      <c r="A14" s="61"/>
      <c r="B14" s="57"/>
      <c r="C14" s="58"/>
      <c r="D14" s="58"/>
      <c r="E14" s="58"/>
      <c r="F14" s="58"/>
    </row>
    <row r="15" spans="1:6">
      <c r="A15" s="56" t="s">
        <v>98</v>
      </c>
      <c r="B15" s="57"/>
      <c r="C15" s="58"/>
      <c r="D15" s="58"/>
      <c r="E15" s="58"/>
      <c r="F15" s="58"/>
    </row>
    <row r="16" spans="1:6">
      <c r="A16" s="62" t="s">
        <v>57</v>
      </c>
      <c r="B16" s="57"/>
      <c r="C16" s="58"/>
      <c r="D16" s="58"/>
      <c r="E16" s="58"/>
      <c r="F16" s="58"/>
    </row>
    <row r="17" spans="1:6">
      <c r="A17" s="145" t="s">
        <v>95</v>
      </c>
      <c r="B17" s="57"/>
      <c r="C17" s="58"/>
      <c r="D17" s="58"/>
      <c r="E17" s="58"/>
      <c r="F17" s="60"/>
    </row>
    <row r="18" spans="1:6">
      <c r="A18" s="62" t="s">
        <v>60</v>
      </c>
      <c r="B18" s="57"/>
      <c r="C18" s="58"/>
      <c r="D18" s="58"/>
      <c r="E18" s="58"/>
      <c r="F18" s="60"/>
    </row>
    <row r="19" spans="1:6">
      <c r="A19" s="145" t="s">
        <v>99</v>
      </c>
      <c r="B19" s="57"/>
      <c r="C19" s="58"/>
      <c r="D19" s="58"/>
      <c r="E19" s="58"/>
      <c r="F19" s="60"/>
    </row>
    <row r="20" spans="1:6">
      <c r="A20" s="150" t="s">
        <v>54</v>
      </c>
      <c r="B20" s="57"/>
      <c r="C20" s="58"/>
      <c r="D20" s="58"/>
      <c r="E20" s="58"/>
      <c r="F20" s="6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S118"/>
  <sheetViews>
    <sheetView tabSelected="1" topLeftCell="A89" workbookViewId="0">
      <selection activeCell="C106" sqref="C106:G112"/>
    </sheetView>
  </sheetViews>
  <sheetFormatPr defaultColWidth="9" defaultRowHeight="15"/>
  <cols>
    <col min="1" max="1" width="7.42578125" customWidth="1"/>
    <col min="2" max="2" width="8.42578125" customWidth="1"/>
    <col min="3" max="3" width="16.140625" customWidth="1"/>
    <col min="4" max="4" width="30" customWidth="1"/>
    <col min="5" max="5" width="23" customWidth="1"/>
    <col min="6" max="6" width="21.5703125" customWidth="1"/>
    <col min="7" max="7" width="20.28515625" customWidth="1"/>
    <col min="8" max="8" width="21.42578125" customWidth="1"/>
    <col min="9" max="9" width="21.28515625" customWidth="1"/>
    <col min="10" max="11" width="12.5703125"/>
    <col min="12" max="12" width="11.7109375"/>
    <col min="13" max="13" width="10.85546875"/>
    <col min="14" max="14" width="11.7109375"/>
    <col min="15" max="15" width="10.85546875"/>
    <col min="16" max="16" width="9.7109375"/>
    <col min="17" max="17" width="12.5703125"/>
    <col min="18" max="18" width="15.85546875" customWidth="1"/>
    <col min="19" max="20" width="10.5703125" customWidth="1"/>
  </cols>
  <sheetData>
    <row r="1" spans="2:9" ht="48" customHeight="1">
      <c r="B1" s="1"/>
      <c r="C1" s="151" t="s">
        <v>0</v>
      </c>
      <c r="D1" s="151"/>
      <c r="E1" s="151"/>
      <c r="F1" s="151"/>
      <c r="G1" s="151"/>
      <c r="H1" s="1"/>
      <c r="I1" s="1"/>
    </row>
    <row r="3" spans="2:9">
      <c r="C3" s="2"/>
      <c r="D3" s="3" t="s">
        <v>100</v>
      </c>
      <c r="E3" s="3"/>
      <c r="F3" s="3"/>
      <c r="G3" s="4"/>
    </row>
    <row r="4" spans="2:9">
      <c r="C4" s="5"/>
      <c r="E4" s="6"/>
      <c r="F4" s="7"/>
      <c r="G4" s="8"/>
    </row>
    <row r="5" spans="2:9">
      <c r="C5" s="175"/>
      <c r="D5" s="175"/>
      <c r="E5" s="9"/>
      <c r="F5" s="10"/>
      <c r="G5" s="11"/>
    </row>
    <row r="6" spans="2:9">
      <c r="C6" s="12" t="s">
        <v>101</v>
      </c>
      <c r="D6" s="12" t="s">
        <v>88</v>
      </c>
      <c r="E6" s="12" t="s">
        <v>102</v>
      </c>
      <c r="F6" s="12" t="s">
        <v>103</v>
      </c>
      <c r="G6" s="13" t="s">
        <v>104</v>
      </c>
    </row>
    <row r="7" spans="2:9">
      <c r="C7" s="14" t="s">
        <v>105</v>
      </c>
      <c r="D7" s="15" t="s">
        <v>106</v>
      </c>
      <c r="E7" s="16">
        <f t="shared" ref="E7:G9" si="0">E8</f>
        <v>3055460</v>
      </c>
      <c r="F7" s="16">
        <f t="shared" si="0"/>
        <v>3160064</v>
      </c>
      <c r="G7" s="16">
        <f t="shared" si="0"/>
        <v>3268832</v>
      </c>
    </row>
    <row r="8" spans="2:9" ht="22.5">
      <c r="C8" s="17" t="s">
        <v>107</v>
      </c>
      <c r="D8" s="18" t="s">
        <v>108</v>
      </c>
      <c r="E8" s="19">
        <f t="shared" si="0"/>
        <v>3055460</v>
      </c>
      <c r="F8" s="19">
        <f t="shared" si="0"/>
        <v>3160064</v>
      </c>
      <c r="G8" s="19">
        <f t="shared" si="0"/>
        <v>3268832</v>
      </c>
    </row>
    <row r="9" spans="2:9">
      <c r="C9" s="20" t="s">
        <v>109</v>
      </c>
      <c r="D9" s="21" t="s">
        <v>110</v>
      </c>
      <c r="E9" s="22">
        <f t="shared" si="0"/>
        <v>3055460</v>
      </c>
      <c r="F9" s="22">
        <f t="shared" si="0"/>
        <v>3160064</v>
      </c>
      <c r="G9" s="22">
        <f t="shared" si="0"/>
        <v>3268832</v>
      </c>
    </row>
    <row r="10" spans="2:9">
      <c r="C10" s="23" t="s">
        <v>111</v>
      </c>
      <c r="D10" s="24" t="s">
        <v>106</v>
      </c>
      <c r="E10" s="25">
        <f>E11+E19+E106</f>
        <v>3055460</v>
      </c>
      <c r="F10" s="25">
        <f>F11+F19+F106</f>
        <v>3160064</v>
      </c>
      <c r="G10" s="25">
        <f>G11+G19+G106</f>
        <v>3268832</v>
      </c>
    </row>
    <row r="11" spans="2:9" ht="22.5">
      <c r="C11" s="26" t="s">
        <v>112</v>
      </c>
      <c r="D11" s="27" t="s">
        <v>113</v>
      </c>
      <c r="E11" s="28">
        <f>E12+E16</f>
        <v>144845</v>
      </c>
      <c r="F11" s="28">
        <f>F12+F16</f>
        <v>144845</v>
      </c>
      <c r="G11" s="28">
        <f>G12+G16</f>
        <v>144845</v>
      </c>
    </row>
    <row r="12" spans="2:9" ht="22.5">
      <c r="C12" s="29" t="s">
        <v>114</v>
      </c>
      <c r="D12" s="30" t="s">
        <v>115</v>
      </c>
      <c r="E12" s="31">
        <f>E13</f>
        <v>133445</v>
      </c>
      <c r="F12" s="31">
        <f>F13</f>
        <v>133445</v>
      </c>
      <c r="G12" s="31">
        <f>G13</f>
        <v>133445</v>
      </c>
    </row>
    <row r="13" spans="2:9" ht="19.5">
      <c r="C13" s="32" t="s">
        <v>116</v>
      </c>
      <c r="D13" s="33" t="s">
        <v>117</v>
      </c>
      <c r="E13" s="34">
        <f>E14+E15</f>
        <v>133445</v>
      </c>
      <c r="F13" s="34">
        <f>F14+F15</f>
        <v>133445</v>
      </c>
      <c r="G13" s="34">
        <f>G14+G15</f>
        <v>133445</v>
      </c>
    </row>
    <row r="14" spans="2:9">
      <c r="C14" s="35">
        <v>32</v>
      </c>
      <c r="D14" s="36" t="s">
        <v>48</v>
      </c>
      <c r="E14" s="37">
        <v>133445</v>
      </c>
      <c r="F14" s="37">
        <v>133445</v>
      </c>
      <c r="G14" s="37">
        <v>133445</v>
      </c>
    </row>
    <row r="15" spans="2:9">
      <c r="C15" s="35">
        <v>34</v>
      </c>
      <c r="D15" s="38" t="s">
        <v>49</v>
      </c>
      <c r="E15" s="37">
        <v>0</v>
      </c>
      <c r="F15" s="37">
        <v>0</v>
      </c>
      <c r="G15" s="37">
        <v>0</v>
      </c>
    </row>
    <row r="16" spans="2:9" ht="33.75">
      <c r="C16" s="29" t="s">
        <v>118</v>
      </c>
      <c r="D16" s="30" t="s">
        <v>119</v>
      </c>
      <c r="E16" s="31">
        <f t="shared" ref="E16:G17" si="1">E17</f>
        <v>11400</v>
      </c>
      <c r="F16" s="31">
        <f t="shared" si="1"/>
        <v>11400</v>
      </c>
      <c r="G16" s="31">
        <f t="shared" si="1"/>
        <v>11400</v>
      </c>
    </row>
    <row r="17" spans="3:19" ht="19.5">
      <c r="C17" s="32" t="s">
        <v>116</v>
      </c>
      <c r="D17" s="33" t="s">
        <v>117</v>
      </c>
      <c r="E17" s="34">
        <f t="shared" si="1"/>
        <v>11400</v>
      </c>
      <c r="F17" s="34">
        <f t="shared" si="1"/>
        <v>11400</v>
      </c>
      <c r="G17" s="34">
        <f t="shared" si="1"/>
        <v>11400</v>
      </c>
    </row>
    <row r="18" spans="3:19" ht="22.5">
      <c r="C18" s="35">
        <v>42</v>
      </c>
      <c r="D18" s="38" t="s">
        <v>120</v>
      </c>
      <c r="E18" s="37">
        <v>11400</v>
      </c>
      <c r="F18" s="37">
        <v>11400</v>
      </c>
      <c r="G18" s="37">
        <v>11400</v>
      </c>
    </row>
    <row r="19" spans="3:19" ht="22.5">
      <c r="C19" s="26" t="s">
        <v>121</v>
      </c>
      <c r="D19" s="27" t="s">
        <v>122</v>
      </c>
      <c r="E19" s="28">
        <f>E20+E31+E53+E56+E59+E63+E66+E70+E73+E83+E86+E90+E93+E98</f>
        <v>421815</v>
      </c>
      <c r="F19" s="28">
        <f>F20+F31+F53+F56+F59+F63+F66+F70+F73+F83+F86+F90+F93+F98</f>
        <v>428459</v>
      </c>
      <c r="G19" s="28">
        <f>G20+G31+G53+G56+G59+G63+G66+G70+G73+G83+G86+G90+G93+G98</f>
        <v>435369</v>
      </c>
      <c r="H19" s="6"/>
      <c r="I19" s="43"/>
      <c r="J19" s="43"/>
      <c r="K19" s="43"/>
      <c r="L19" s="43"/>
      <c r="M19" s="43"/>
      <c r="N19" s="43"/>
      <c r="O19" s="43"/>
      <c r="P19" s="43"/>
    </row>
    <row r="20" spans="3:19" ht="22.5">
      <c r="C20" s="29" t="s">
        <v>123</v>
      </c>
      <c r="D20" s="30" t="s">
        <v>124</v>
      </c>
      <c r="E20" s="31">
        <f>E21+E25</f>
        <v>0</v>
      </c>
      <c r="F20" s="31">
        <f>F21+F25</f>
        <v>0</v>
      </c>
      <c r="G20" s="31">
        <f>G21+G25</f>
        <v>0</v>
      </c>
      <c r="H20" s="6"/>
      <c r="I20" s="44"/>
      <c r="J20" s="44"/>
      <c r="K20" s="44"/>
      <c r="L20" s="44"/>
      <c r="M20" s="44"/>
      <c r="N20" s="44"/>
      <c r="O20" s="44"/>
      <c r="P20" s="44"/>
      <c r="Q20" s="46"/>
      <c r="R20" s="47"/>
      <c r="S20" s="47"/>
    </row>
    <row r="21" spans="3:19">
      <c r="C21" s="32" t="s">
        <v>125</v>
      </c>
      <c r="D21" s="33" t="s">
        <v>126</v>
      </c>
      <c r="E21" s="34">
        <f>E24+E23+E22</f>
        <v>0</v>
      </c>
      <c r="F21" s="34">
        <f>F22+F23+F24</f>
        <v>0</v>
      </c>
      <c r="G21" s="34">
        <f>G22+G23+G24</f>
        <v>0</v>
      </c>
      <c r="H21" s="6"/>
      <c r="I21" s="45"/>
      <c r="J21" s="45"/>
      <c r="K21" s="45"/>
      <c r="L21" s="45"/>
      <c r="M21" s="45"/>
      <c r="N21" s="45"/>
      <c r="O21" s="45"/>
      <c r="P21" s="45"/>
    </row>
    <row r="22" spans="3:19">
      <c r="C22" s="35">
        <v>31</v>
      </c>
      <c r="D22" s="38" t="s">
        <v>47</v>
      </c>
      <c r="E22" s="37">
        <v>0</v>
      </c>
      <c r="F22" s="39">
        <v>0</v>
      </c>
      <c r="G22" s="37">
        <v>0</v>
      </c>
      <c r="L22" s="43"/>
      <c r="O22" s="43"/>
      <c r="P22" s="43"/>
    </row>
    <row r="23" spans="3:19">
      <c r="C23" s="35">
        <v>32</v>
      </c>
      <c r="D23" s="38" t="s">
        <v>48</v>
      </c>
      <c r="E23" s="37">
        <v>0</v>
      </c>
      <c r="F23" s="39">
        <v>0</v>
      </c>
      <c r="G23" s="37">
        <v>0</v>
      </c>
      <c r="L23" s="43"/>
      <c r="P23" s="43"/>
    </row>
    <row r="24" spans="3:19" ht="22.5">
      <c r="C24" s="35">
        <v>42</v>
      </c>
      <c r="D24" s="38" t="s">
        <v>120</v>
      </c>
      <c r="E24" s="37">
        <v>0</v>
      </c>
      <c r="F24" s="39">
        <v>0</v>
      </c>
      <c r="G24" s="37">
        <v>0</v>
      </c>
      <c r="O24" s="43"/>
      <c r="P24" s="43"/>
      <c r="Q24" s="43"/>
      <c r="R24" s="43"/>
    </row>
    <row r="25" spans="3:19">
      <c r="C25" s="32" t="s">
        <v>127</v>
      </c>
      <c r="D25" s="33" t="s">
        <v>128</v>
      </c>
      <c r="E25" s="34">
        <f>E26+E27+E28+E29+E30</f>
        <v>0</v>
      </c>
      <c r="F25" s="34">
        <f>F26+F27+F28+F29+F30</f>
        <v>0</v>
      </c>
      <c r="G25" s="34">
        <f>G26+G27+G28+G29+G30</f>
        <v>0</v>
      </c>
    </row>
    <row r="26" spans="3:19">
      <c r="C26" s="35">
        <v>31</v>
      </c>
      <c r="D26" s="38" t="s">
        <v>47</v>
      </c>
      <c r="E26" s="37">
        <v>0</v>
      </c>
      <c r="F26" s="39">
        <v>0</v>
      </c>
      <c r="G26" s="37">
        <v>0</v>
      </c>
    </row>
    <row r="27" spans="3:19">
      <c r="C27" s="35">
        <v>32</v>
      </c>
      <c r="D27" s="38" t="s">
        <v>48</v>
      </c>
      <c r="E27" s="37">
        <v>0</v>
      </c>
      <c r="F27" s="39">
        <v>0</v>
      </c>
      <c r="G27" s="37">
        <v>0</v>
      </c>
    </row>
    <row r="28" spans="3:19">
      <c r="C28" s="35">
        <v>34</v>
      </c>
      <c r="D28" s="38" t="s">
        <v>49</v>
      </c>
      <c r="E28" s="37">
        <v>0</v>
      </c>
      <c r="F28" s="39">
        <v>0</v>
      </c>
      <c r="G28" s="37">
        <v>0</v>
      </c>
    </row>
    <row r="29" spans="3:19" ht="22.5">
      <c r="C29" s="35">
        <v>42</v>
      </c>
      <c r="D29" s="38" t="s">
        <v>120</v>
      </c>
      <c r="E29" s="37">
        <v>0</v>
      </c>
      <c r="F29" s="39">
        <v>0</v>
      </c>
      <c r="G29" s="37">
        <v>0</v>
      </c>
    </row>
    <row r="30" spans="3:19">
      <c r="C30" s="35">
        <v>92</v>
      </c>
      <c r="D30" s="36" t="s">
        <v>42</v>
      </c>
      <c r="E30" s="37">
        <v>0</v>
      </c>
      <c r="F30" s="39">
        <v>0</v>
      </c>
      <c r="G30" s="37">
        <v>0</v>
      </c>
    </row>
    <row r="31" spans="3:19" ht="22.5">
      <c r="C31" s="29" t="s">
        <v>129</v>
      </c>
      <c r="D31" s="30" t="s">
        <v>130</v>
      </c>
      <c r="E31" s="31">
        <f>E32+E35+E42+E46+E49</f>
        <v>21395</v>
      </c>
      <c r="F31" s="31">
        <f>F32+F35+F42+F46+F49</f>
        <v>21395</v>
      </c>
      <c r="G31" s="31">
        <f>G32+G35+G42+G46+G49</f>
        <v>21395</v>
      </c>
    </row>
    <row r="32" spans="3:19" ht="29.25">
      <c r="C32" s="32" t="s">
        <v>125</v>
      </c>
      <c r="D32" s="40" t="s">
        <v>131</v>
      </c>
      <c r="E32" s="34">
        <f>E33+E34</f>
        <v>3745</v>
      </c>
      <c r="F32" s="34">
        <f>F33+F34</f>
        <v>3745</v>
      </c>
      <c r="G32" s="34">
        <f>G33+G34</f>
        <v>3745</v>
      </c>
    </row>
    <row r="33" spans="3:7">
      <c r="C33" s="35">
        <v>32</v>
      </c>
      <c r="D33" s="38" t="s">
        <v>48</v>
      </c>
      <c r="E33" s="41">
        <v>3745</v>
      </c>
      <c r="F33" s="41">
        <v>3745</v>
      </c>
      <c r="G33" s="41">
        <v>3745</v>
      </c>
    </row>
    <row r="34" spans="3:7" ht="22.5">
      <c r="C34" s="35">
        <v>42</v>
      </c>
      <c r="D34" s="38" t="s">
        <v>120</v>
      </c>
      <c r="E34" s="41">
        <v>0</v>
      </c>
      <c r="F34" s="42">
        <v>0</v>
      </c>
      <c r="G34" s="41">
        <v>0</v>
      </c>
    </row>
    <row r="35" spans="3:7">
      <c r="C35" s="32" t="s">
        <v>132</v>
      </c>
      <c r="D35" s="33" t="s">
        <v>133</v>
      </c>
      <c r="E35" s="34">
        <f>E36+E37+E38+E39+E40+E41</f>
        <v>14050</v>
      </c>
      <c r="F35" s="34">
        <f>F36+F37+F38+F39+F40+F41</f>
        <v>14050</v>
      </c>
      <c r="G35" s="34">
        <f>G36+G37+G38+G39+G40+G41</f>
        <v>14050</v>
      </c>
    </row>
    <row r="36" spans="3:7">
      <c r="C36" s="35">
        <v>31</v>
      </c>
      <c r="D36" s="38" t="s">
        <v>47</v>
      </c>
      <c r="E36" s="37">
        <v>0</v>
      </c>
      <c r="F36" s="39">
        <v>0</v>
      </c>
      <c r="G36" s="37">
        <v>0</v>
      </c>
    </row>
    <row r="37" spans="3:7">
      <c r="C37" s="35">
        <v>32</v>
      </c>
      <c r="D37" s="38" t="s">
        <v>48</v>
      </c>
      <c r="E37" s="37">
        <v>9200</v>
      </c>
      <c r="F37" s="37">
        <v>9200</v>
      </c>
      <c r="G37" s="37">
        <v>9200</v>
      </c>
    </row>
    <row r="38" spans="3:7">
      <c r="C38" s="35">
        <v>37</v>
      </c>
      <c r="D38" s="38" t="s">
        <v>134</v>
      </c>
      <c r="E38" s="37">
        <v>3000</v>
      </c>
      <c r="F38" s="39">
        <v>3000</v>
      </c>
      <c r="G38" s="37">
        <v>3000</v>
      </c>
    </row>
    <row r="39" spans="3:7">
      <c r="C39" s="35">
        <v>38</v>
      </c>
      <c r="D39" s="38" t="s">
        <v>135</v>
      </c>
      <c r="E39" s="37">
        <v>1850</v>
      </c>
      <c r="F39" s="39">
        <v>1850</v>
      </c>
      <c r="G39" s="37">
        <v>1850</v>
      </c>
    </row>
    <row r="40" spans="3:7" ht="22.5">
      <c r="C40" s="35">
        <v>42</v>
      </c>
      <c r="D40" s="38" t="s">
        <v>120</v>
      </c>
      <c r="E40" s="37">
        <v>0</v>
      </c>
      <c r="F40" s="39">
        <v>0</v>
      </c>
      <c r="G40" s="37">
        <v>0</v>
      </c>
    </row>
    <row r="41" spans="3:7">
      <c r="C41" s="35">
        <v>92</v>
      </c>
      <c r="D41" s="36" t="s">
        <v>42</v>
      </c>
      <c r="E41" s="37">
        <v>0</v>
      </c>
      <c r="F41" s="39">
        <v>0</v>
      </c>
      <c r="G41" s="37">
        <v>0</v>
      </c>
    </row>
    <row r="42" spans="3:7">
      <c r="C42" s="32" t="s">
        <v>136</v>
      </c>
      <c r="D42" s="33" t="s">
        <v>137</v>
      </c>
      <c r="E42" s="34">
        <f>E43+E44+E45</f>
        <v>3600</v>
      </c>
      <c r="F42" s="34">
        <f>F43+F44+F45</f>
        <v>3600</v>
      </c>
      <c r="G42" s="34">
        <f>G43+G44+G45</f>
        <v>3600</v>
      </c>
    </row>
    <row r="43" spans="3:7">
      <c r="C43" s="35">
        <v>31</v>
      </c>
      <c r="D43" s="38" t="s">
        <v>47</v>
      </c>
      <c r="E43" s="37">
        <v>1700</v>
      </c>
      <c r="F43" s="37">
        <v>1700</v>
      </c>
      <c r="G43" s="37">
        <v>1700</v>
      </c>
    </row>
    <row r="44" spans="3:7">
      <c r="C44" s="35">
        <v>32</v>
      </c>
      <c r="D44" s="38" t="s">
        <v>48</v>
      </c>
      <c r="E44" s="37">
        <v>1900</v>
      </c>
      <c r="F44" s="37">
        <v>1900</v>
      </c>
      <c r="G44" s="37">
        <v>1900</v>
      </c>
    </row>
    <row r="45" spans="3:7">
      <c r="C45" s="35">
        <v>92</v>
      </c>
      <c r="D45" s="36" t="s">
        <v>42</v>
      </c>
      <c r="E45" s="37">
        <v>0</v>
      </c>
      <c r="F45" s="39">
        <v>0</v>
      </c>
      <c r="G45" s="37">
        <v>0</v>
      </c>
    </row>
    <row r="46" spans="3:7" ht="19.5">
      <c r="C46" s="32" t="s">
        <v>138</v>
      </c>
      <c r="D46" s="33" t="s">
        <v>139</v>
      </c>
      <c r="E46" s="34">
        <f>E47+E48</f>
        <v>0</v>
      </c>
      <c r="F46" s="34">
        <f>F47+F48</f>
        <v>0</v>
      </c>
      <c r="G46" s="34">
        <f>G47+G48</f>
        <v>0</v>
      </c>
    </row>
    <row r="47" spans="3:7">
      <c r="C47" s="35">
        <v>32</v>
      </c>
      <c r="D47" s="38" t="s">
        <v>48</v>
      </c>
      <c r="E47" s="37">
        <v>0</v>
      </c>
      <c r="F47" s="39">
        <v>0</v>
      </c>
      <c r="G47" s="37">
        <v>0</v>
      </c>
    </row>
    <row r="48" spans="3:7" ht="22.5">
      <c r="C48" s="35">
        <v>42</v>
      </c>
      <c r="D48" s="38" t="s">
        <v>120</v>
      </c>
      <c r="E48" s="37">
        <v>0</v>
      </c>
      <c r="F48" s="39">
        <v>0</v>
      </c>
      <c r="G48" s="37">
        <v>0</v>
      </c>
    </row>
    <row r="49" spans="3:7">
      <c r="C49" s="32" t="s">
        <v>140</v>
      </c>
      <c r="D49" s="33" t="s">
        <v>141</v>
      </c>
      <c r="E49" s="34">
        <f>E50+E51+E52</f>
        <v>0</v>
      </c>
      <c r="F49" s="34">
        <f>F50+F51+F52</f>
        <v>0</v>
      </c>
      <c r="G49" s="34">
        <f>G50+G51+G52</f>
        <v>0</v>
      </c>
    </row>
    <row r="50" spans="3:7">
      <c r="C50" s="35">
        <v>32</v>
      </c>
      <c r="D50" s="38" t="s">
        <v>48</v>
      </c>
      <c r="E50" s="37">
        <v>0</v>
      </c>
      <c r="F50" s="39">
        <v>0</v>
      </c>
      <c r="G50" s="37">
        <v>0</v>
      </c>
    </row>
    <row r="51" spans="3:7" ht="22.5">
      <c r="C51" s="35">
        <v>42</v>
      </c>
      <c r="D51" s="38" t="s">
        <v>120</v>
      </c>
      <c r="E51" s="37">
        <v>0</v>
      </c>
      <c r="F51" s="39">
        <v>0</v>
      </c>
      <c r="G51" s="37">
        <v>0</v>
      </c>
    </row>
    <row r="52" spans="3:7">
      <c r="C52" s="35">
        <v>92</v>
      </c>
      <c r="D52" s="36" t="s">
        <v>42</v>
      </c>
      <c r="E52" s="37">
        <v>0</v>
      </c>
      <c r="F52" s="39">
        <v>0</v>
      </c>
      <c r="G52" s="37">
        <v>0</v>
      </c>
    </row>
    <row r="53" spans="3:7" ht="22.5">
      <c r="C53" s="29" t="s">
        <v>142</v>
      </c>
      <c r="D53" s="30" t="s">
        <v>143</v>
      </c>
      <c r="E53" s="31">
        <f t="shared" ref="E53:G54" si="2">E54</f>
        <v>0</v>
      </c>
      <c r="F53" s="31">
        <f t="shared" si="2"/>
        <v>0</v>
      </c>
      <c r="G53" s="31">
        <f t="shared" si="2"/>
        <v>0</v>
      </c>
    </row>
    <row r="54" spans="3:7">
      <c r="C54" s="32" t="s">
        <v>125</v>
      </c>
      <c r="D54" s="33" t="s">
        <v>144</v>
      </c>
      <c r="E54" s="34">
        <f t="shared" si="2"/>
        <v>0</v>
      </c>
      <c r="F54" s="34">
        <f t="shared" si="2"/>
        <v>0</v>
      </c>
      <c r="G54" s="34">
        <f t="shared" si="2"/>
        <v>0</v>
      </c>
    </row>
    <row r="55" spans="3:7">
      <c r="C55" s="35">
        <v>32</v>
      </c>
      <c r="D55" s="38" t="s">
        <v>48</v>
      </c>
      <c r="E55" s="37">
        <v>0</v>
      </c>
      <c r="F55" s="39">
        <v>0</v>
      </c>
      <c r="G55" s="37">
        <v>0</v>
      </c>
    </row>
    <row r="56" spans="3:7" ht="22.5">
      <c r="C56" s="29" t="s">
        <v>145</v>
      </c>
      <c r="D56" s="30" t="s">
        <v>146</v>
      </c>
      <c r="E56" s="31">
        <f t="shared" ref="E56:G56" si="3">E57</f>
        <v>1200</v>
      </c>
      <c r="F56" s="31">
        <f t="shared" si="3"/>
        <v>1200</v>
      </c>
      <c r="G56" s="31">
        <f t="shared" si="3"/>
        <v>1200</v>
      </c>
    </row>
    <row r="57" spans="3:7">
      <c r="C57" s="32" t="s">
        <v>125</v>
      </c>
      <c r="D57" s="33" t="s">
        <v>126</v>
      </c>
      <c r="E57" s="34">
        <f t="shared" ref="E57:G57" si="4">E58</f>
        <v>1200</v>
      </c>
      <c r="F57" s="34">
        <f t="shared" si="4"/>
        <v>1200</v>
      </c>
      <c r="G57" s="34">
        <f t="shared" si="4"/>
        <v>1200</v>
      </c>
    </row>
    <row r="58" spans="3:7">
      <c r="C58" s="35">
        <v>32</v>
      </c>
      <c r="D58" s="38" t="s">
        <v>48</v>
      </c>
      <c r="E58" s="37">
        <v>1200</v>
      </c>
      <c r="F58" s="37">
        <v>1200</v>
      </c>
      <c r="G58" s="37">
        <v>1200</v>
      </c>
    </row>
    <row r="59" spans="3:7" ht="22.5">
      <c r="C59" s="29" t="s">
        <v>147</v>
      </c>
      <c r="D59" s="30" t="s">
        <v>148</v>
      </c>
      <c r="E59" s="31">
        <f>E60</f>
        <v>56000</v>
      </c>
      <c r="F59" s="31">
        <f>F60</f>
        <v>56000</v>
      </c>
      <c r="G59" s="31">
        <f>G60</f>
        <v>56000</v>
      </c>
    </row>
    <row r="60" spans="3:7">
      <c r="C60" s="32" t="s">
        <v>132</v>
      </c>
      <c r="D60" s="33" t="s">
        <v>133</v>
      </c>
      <c r="E60" s="34">
        <f>E61+E62</f>
        <v>56000</v>
      </c>
      <c r="F60" s="34">
        <f>F62+F61</f>
        <v>56000</v>
      </c>
      <c r="G60" s="34">
        <f>G61+G62</f>
        <v>56000</v>
      </c>
    </row>
    <row r="61" spans="3:7">
      <c r="C61" s="35">
        <v>32</v>
      </c>
      <c r="D61" s="38" t="s">
        <v>48</v>
      </c>
      <c r="E61" s="37">
        <v>0</v>
      </c>
      <c r="F61" s="39">
        <v>0</v>
      </c>
      <c r="G61" s="37">
        <v>0</v>
      </c>
    </row>
    <row r="62" spans="3:7" ht="22.5">
      <c r="C62" s="35">
        <v>42</v>
      </c>
      <c r="D62" s="38" t="s">
        <v>120</v>
      </c>
      <c r="E62" s="37">
        <v>56000</v>
      </c>
      <c r="F62" s="37">
        <v>56000</v>
      </c>
      <c r="G62" s="37">
        <v>56000</v>
      </c>
    </row>
    <row r="63" spans="3:7">
      <c r="C63" s="29" t="s">
        <v>149</v>
      </c>
      <c r="D63" s="30" t="s">
        <v>150</v>
      </c>
      <c r="E63" s="31">
        <f>E64</f>
        <v>0</v>
      </c>
      <c r="F63" s="31">
        <f t="shared" ref="F63:G63" si="5">F64</f>
        <v>0</v>
      </c>
      <c r="G63" s="31">
        <f t="shared" si="5"/>
        <v>0</v>
      </c>
    </row>
    <row r="64" spans="3:7">
      <c r="C64" s="32" t="s">
        <v>125</v>
      </c>
      <c r="D64" s="33" t="s">
        <v>126</v>
      </c>
      <c r="E64" s="34">
        <f>E65</f>
        <v>0</v>
      </c>
      <c r="F64" s="34">
        <f>F65</f>
        <v>0</v>
      </c>
      <c r="G64" s="34">
        <f>G65</f>
        <v>0</v>
      </c>
    </row>
    <row r="65" spans="3:7">
      <c r="C65" s="35">
        <v>32</v>
      </c>
      <c r="D65" s="38" t="s">
        <v>48</v>
      </c>
      <c r="E65" s="37">
        <v>0</v>
      </c>
      <c r="F65" s="37">
        <v>0</v>
      </c>
      <c r="G65" s="37">
        <v>0</v>
      </c>
    </row>
    <row r="66" spans="3:7">
      <c r="C66" s="29" t="s">
        <v>151</v>
      </c>
      <c r="D66" s="30" t="s">
        <v>152</v>
      </c>
      <c r="E66" s="31">
        <f t="shared" ref="E66:G66" si="6">E67</f>
        <v>3100</v>
      </c>
      <c r="F66" s="31">
        <f t="shared" si="6"/>
        <v>3100</v>
      </c>
      <c r="G66" s="31">
        <f t="shared" si="6"/>
        <v>3100</v>
      </c>
    </row>
    <row r="67" spans="3:7">
      <c r="C67" s="32" t="s">
        <v>125</v>
      </c>
      <c r="D67" s="33" t="s">
        <v>153</v>
      </c>
      <c r="E67" s="34">
        <f t="shared" ref="E67:G67" si="7">E68+E69</f>
        <v>3100</v>
      </c>
      <c r="F67" s="34">
        <f t="shared" si="7"/>
        <v>3100</v>
      </c>
      <c r="G67" s="34">
        <f t="shared" si="7"/>
        <v>3100</v>
      </c>
    </row>
    <row r="68" spans="3:7">
      <c r="C68" s="35">
        <v>31</v>
      </c>
      <c r="D68" s="38" t="s">
        <v>47</v>
      </c>
      <c r="E68" s="37">
        <v>0</v>
      </c>
      <c r="F68" s="39">
        <v>0</v>
      </c>
      <c r="G68" s="37">
        <v>0</v>
      </c>
    </row>
    <row r="69" spans="3:7">
      <c r="C69" s="35">
        <v>32</v>
      </c>
      <c r="D69" s="38" t="s">
        <v>48</v>
      </c>
      <c r="E69" s="37">
        <v>3100</v>
      </c>
      <c r="F69" s="37">
        <v>3100</v>
      </c>
      <c r="G69" s="37">
        <v>3100</v>
      </c>
    </row>
    <row r="70" spans="3:7">
      <c r="C70" s="29" t="s">
        <v>154</v>
      </c>
      <c r="D70" s="30" t="s">
        <v>155</v>
      </c>
      <c r="E70" s="31">
        <f t="shared" ref="E70:G70" si="8">E71</f>
        <v>0</v>
      </c>
      <c r="F70" s="31">
        <f t="shared" si="8"/>
        <v>0</v>
      </c>
      <c r="G70" s="31">
        <f t="shared" si="8"/>
        <v>0</v>
      </c>
    </row>
    <row r="71" spans="3:7">
      <c r="C71" s="32" t="s">
        <v>125</v>
      </c>
      <c r="D71" s="33" t="s">
        <v>126</v>
      </c>
      <c r="E71" s="34">
        <f t="shared" ref="E71:G71" si="9">E72</f>
        <v>0</v>
      </c>
      <c r="F71" s="34">
        <f t="shared" si="9"/>
        <v>0</v>
      </c>
      <c r="G71" s="34">
        <f t="shared" si="9"/>
        <v>0</v>
      </c>
    </row>
    <row r="72" spans="3:7">
      <c r="C72" s="35">
        <v>32</v>
      </c>
      <c r="D72" s="38" t="s">
        <v>48</v>
      </c>
      <c r="E72" s="37">
        <v>0</v>
      </c>
      <c r="F72" s="37">
        <v>0</v>
      </c>
      <c r="G72" s="37">
        <v>0</v>
      </c>
    </row>
    <row r="73" spans="3:7" ht="22.5">
      <c r="C73" s="29" t="s">
        <v>156</v>
      </c>
      <c r="D73" s="30" t="s">
        <v>157</v>
      </c>
      <c r="E73" s="31">
        <f>E74+E78</f>
        <v>27500</v>
      </c>
      <c r="F73" s="31">
        <f>F74+F78</f>
        <v>27500</v>
      </c>
      <c r="G73" s="31">
        <f>G74+G78</f>
        <v>27500</v>
      </c>
    </row>
    <row r="74" spans="3:7">
      <c r="C74" s="32" t="s">
        <v>158</v>
      </c>
      <c r="D74" s="33" t="s">
        <v>159</v>
      </c>
      <c r="E74" s="34">
        <f>E75+E76+E77</f>
        <v>24000</v>
      </c>
      <c r="F74" s="34">
        <f>F75+F76+F77</f>
        <v>24000</v>
      </c>
      <c r="G74" s="34">
        <f>G75+G76+G77</f>
        <v>24000</v>
      </c>
    </row>
    <row r="75" spans="3:7">
      <c r="C75" s="35">
        <v>32</v>
      </c>
      <c r="D75" s="38" t="s">
        <v>48</v>
      </c>
      <c r="E75" s="37">
        <v>23000</v>
      </c>
      <c r="F75" s="37">
        <v>23000</v>
      </c>
      <c r="G75" s="37">
        <v>23000</v>
      </c>
    </row>
    <row r="76" spans="3:7" ht="22.5">
      <c r="C76" s="35">
        <v>42</v>
      </c>
      <c r="D76" s="38" t="s">
        <v>120</v>
      </c>
      <c r="E76" s="37">
        <v>1000</v>
      </c>
      <c r="F76" s="37">
        <v>1000</v>
      </c>
      <c r="G76" s="37">
        <v>1000</v>
      </c>
    </row>
    <row r="77" spans="3:7">
      <c r="C77" s="35">
        <v>92</v>
      </c>
      <c r="D77" s="36" t="s">
        <v>42</v>
      </c>
      <c r="E77" s="37">
        <v>0</v>
      </c>
      <c r="F77" s="39">
        <v>0</v>
      </c>
      <c r="G77" s="37">
        <v>0</v>
      </c>
    </row>
    <row r="78" spans="3:7">
      <c r="C78" s="32" t="s">
        <v>127</v>
      </c>
      <c r="D78" s="33" t="s">
        <v>160</v>
      </c>
      <c r="E78" s="34">
        <f>E79+E80+E81+E82</f>
        <v>3500</v>
      </c>
      <c r="F78" s="34">
        <f>F79+F80+F81+F82</f>
        <v>3500</v>
      </c>
      <c r="G78" s="34">
        <f>G79+G80+G81+G82</f>
        <v>3500</v>
      </c>
    </row>
    <row r="79" spans="3:7">
      <c r="C79" s="35">
        <v>31</v>
      </c>
      <c r="D79" s="38" t="s">
        <v>47</v>
      </c>
      <c r="E79" s="37">
        <v>0</v>
      </c>
      <c r="F79" s="39">
        <v>0</v>
      </c>
      <c r="G79" s="37">
        <v>0</v>
      </c>
    </row>
    <row r="80" spans="3:7">
      <c r="C80" s="35">
        <v>32</v>
      </c>
      <c r="D80" s="38" t="s">
        <v>48</v>
      </c>
      <c r="E80" s="37">
        <v>3500</v>
      </c>
      <c r="F80" s="37">
        <v>3500</v>
      </c>
      <c r="G80" s="37">
        <v>3500</v>
      </c>
    </row>
    <row r="81" spans="3:7" ht="22.5">
      <c r="C81" s="35">
        <v>42</v>
      </c>
      <c r="D81" s="38" t="s">
        <v>120</v>
      </c>
      <c r="E81" s="37">
        <v>0</v>
      </c>
      <c r="F81" s="37">
        <v>0</v>
      </c>
      <c r="G81" s="37">
        <v>0</v>
      </c>
    </row>
    <row r="82" spans="3:7">
      <c r="C82" s="35">
        <v>92</v>
      </c>
      <c r="D82" s="36" t="s">
        <v>42</v>
      </c>
      <c r="E82" s="37">
        <v>0</v>
      </c>
      <c r="F82" s="39">
        <v>0</v>
      </c>
      <c r="G82" s="37">
        <v>0</v>
      </c>
    </row>
    <row r="83" spans="3:7">
      <c r="C83" s="29" t="s">
        <v>161</v>
      </c>
      <c r="D83" s="30" t="s">
        <v>162</v>
      </c>
      <c r="E83" s="31">
        <f t="shared" ref="E83:G84" si="10">E84</f>
        <v>0</v>
      </c>
      <c r="F83" s="31">
        <f t="shared" si="10"/>
        <v>0</v>
      </c>
      <c r="G83" s="31">
        <f t="shared" si="10"/>
        <v>0</v>
      </c>
    </row>
    <row r="84" spans="3:7">
      <c r="C84" s="32" t="s">
        <v>127</v>
      </c>
      <c r="D84" s="33" t="s">
        <v>160</v>
      </c>
      <c r="E84" s="34">
        <f t="shared" si="10"/>
        <v>0</v>
      </c>
      <c r="F84" s="34">
        <f t="shared" si="10"/>
        <v>0</v>
      </c>
      <c r="G84" s="34">
        <f t="shared" si="10"/>
        <v>0</v>
      </c>
    </row>
    <row r="85" spans="3:7">
      <c r="C85" s="35">
        <v>32</v>
      </c>
      <c r="D85" s="38" t="s">
        <v>48</v>
      </c>
      <c r="E85" s="37">
        <v>0</v>
      </c>
      <c r="F85" s="37">
        <v>0</v>
      </c>
      <c r="G85" s="37">
        <v>0</v>
      </c>
    </row>
    <row r="86" spans="3:7">
      <c r="C86" s="30" t="s">
        <v>163</v>
      </c>
      <c r="D86" s="30" t="s">
        <v>164</v>
      </c>
      <c r="E86" s="31">
        <f>E87</f>
        <v>0</v>
      </c>
      <c r="F86" s="31">
        <f>F87</f>
        <v>0</v>
      </c>
      <c r="G86" s="31">
        <f>G87</f>
        <v>0</v>
      </c>
    </row>
    <row r="87" spans="3:7">
      <c r="C87" s="32" t="s">
        <v>125</v>
      </c>
      <c r="D87" s="33" t="s">
        <v>153</v>
      </c>
      <c r="E87" s="34">
        <f>E88+E89</f>
        <v>0</v>
      </c>
      <c r="F87" s="34">
        <f>F88+F89</f>
        <v>0</v>
      </c>
      <c r="G87" s="34">
        <f>G88+G89</f>
        <v>0</v>
      </c>
    </row>
    <row r="88" spans="3:7">
      <c r="C88" s="35">
        <v>31</v>
      </c>
      <c r="D88" s="38" t="s">
        <v>47</v>
      </c>
      <c r="E88" s="37">
        <v>0</v>
      </c>
      <c r="F88" s="39">
        <v>0</v>
      </c>
      <c r="G88" s="37">
        <v>0</v>
      </c>
    </row>
    <row r="89" spans="3:7">
      <c r="C89" s="35">
        <v>32</v>
      </c>
      <c r="D89" s="38" t="s">
        <v>48</v>
      </c>
      <c r="E89" s="37">
        <v>0</v>
      </c>
      <c r="F89" s="37">
        <v>0</v>
      </c>
      <c r="G89" s="37">
        <v>0</v>
      </c>
    </row>
    <row r="90" spans="3:7" ht="22.5">
      <c r="C90" s="29" t="s">
        <v>165</v>
      </c>
      <c r="D90" s="30" t="s">
        <v>166</v>
      </c>
      <c r="E90" s="31">
        <f t="shared" ref="E90:G91" si="11">E91</f>
        <v>1520</v>
      </c>
      <c r="F90" s="31">
        <f t="shared" si="11"/>
        <v>1520</v>
      </c>
      <c r="G90" s="31">
        <f t="shared" si="11"/>
        <v>1520</v>
      </c>
    </row>
    <row r="91" spans="3:7">
      <c r="C91" s="32" t="s">
        <v>125</v>
      </c>
      <c r="D91" s="33" t="s">
        <v>126</v>
      </c>
      <c r="E91" s="34">
        <f t="shared" si="11"/>
        <v>1520</v>
      </c>
      <c r="F91" s="34">
        <f t="shared" si="11"/>
        <v>1520</v>
      </c>
      <c r="G91" s="34">
        <f t="shared" si="11"/>
        <v>1520</v>
      </c>
    </row>
    <row r="92" spans="3:7" ht="22.5">
      <c r="C92" s="35">
        <v>42</v>
      </c>
      <c r="D92" s="38" t="s">
        <v>120</v>
      </c>
      <c r="E92" s="37">
        <v>1520</v>
      </c>
      <c r="F92" s="37">
        <v>1520</v>
      </c>
      <c r="G92" s="37">
        <v>1520</v>
      </c>
    </row>
    <row r="93" spans="3:7" ht="22.5">
      <c r="C93" s="29" t="s">
        <v>167</v>
      </c>
      <c r="D93" s="30" t="s">
        <v>168</v>
      </c>
      <c r="E93" s="31">
        <f>E94+E96</f>
        <v>140000</v>
      </c>
      <c r="F93" s="31">
        <f>F94+F96</f>
        <v>140000</v>
      </c>
      <c r="G93" s="31">
        <f>G94+G96</f>
        <v>140000</v>
      </c>
    </row>
    <row r="94" spans="3:7">
      <c r="C94" s="32" t="s">
        <v>125</v>
      </c>
      <c r="D94" s="33" t="s">
        <v>153</v>
      </c>
      <c r="E94" s="34">
        <f>E95</f>
        <v>0</v>
      </c>
      <c r="F94" s="34">
        <f>F95</f>
        <v>0</v>
      </c>
      <c r="G94" s="34">
        <f>G95</f>
        <v>0</v>
      </c>
    </row>
    <row r="95" spans="3:7">
      <c r="C95" s="35">
        <v>32</v>
      </c>
      <c r="D95" s="38" t="s">
        <v>48</v>
      </c>
      <c r="E95" s="37">
        <v>0</v>
      </c>
      <c r="F95" s="37">
        <v>0</v>
      </c>
      <c r="G95" s="37">
        <v>0</v>
      </c>
    </row>
    <row r="96" spans="3:7">
      <c r="C96" s="32" t="s">
        <v>132</v>
      </c>
      <c r="D96" s="33" t="s">
        <v>133</v>
      </c>
      <c r="E96" s="34">
        <f>E97</f>
        <v>140000</v>
      </c>
      <c r="F96" s="34">
        <f>F97</f>
        <v>140000</v>
      </c>
      <c r="G96" s="34">
        <f>G97</f>
        <v>140000</v>
      </c>
    </row>
    <row r="97" spans="3:8">
      <c r="C97" s="35">
        <v>32</v>
      </c>
      <c r="D97" s="38" t="s">
        <v>48</v>
      </c>
      <c r="E97" s="37">
        <v>140000</v>
      </c>
      <c r="F97" s="39">
        <v>140000</v>
      </c>
      <c r="G97" s="37">
        <v>140000</v>
      </c>
    </row>
    <row r="98" spans="3:8" ht="22.5">
      <c r="C98" s="29" t="s">
        <v>169</v>
      </c>
      <c r="D98" s="30" t="s">
        <v>170</v>
      </c>
      <c r="E98" s="31">
        <f>E99+E102</f>
        <v>171100</v>
      </c>
      <c r="F98" s="31">
        <f>F99+F102</f>
        <v>177744</v>
      </c>
      <c r="G98" s="31">
        <f>G99+G102</f>
        <v>184654</v>
      </c>
    </row>
    <row r="99" spans="3:8">
      <c r="C99" s="32" t="s">
        <v>125</v>
      </c>
      <c r="D99" s="33" t="s">
        <v>153</v>
      </c>
      <c r="E99" s="34">
        <f t="shared" ref="E99:G99" si="12">E100+E101</f>
        <v>1000</v>
      </c>
      <c r="F99" s="34">
        <f t="shared" si="12"/>
        <v>1000</v>
      </c>
      <c r="G99" s="34">
        <f t="shared" si="12"/>
        <v>1000</v>
      </c>
    </row>
    <row r="100" spans="3:8">
      <c r="C100" s="35">
        <v>31</v>
      </c>
      <c r="D100" s="38" t="s">
        <v>47</v>
      </c>
      <c r="E100" s="37">
        <v>1000</v>
      </c>
      <c r="F100" s="39">
        <v>1000</v>
      </c>
      <c r="G100" s="37">
        <v>1000</v>
      </c>
    </row>
    <row r="101" spans="3:8">
      <c r="C101" s="35">
        <v>32</v>
      </c>
      <c r="D101" s="38" t="s">
        <v>48</v>
      </c>
      <c r="E101" s="37">
        <v>0</v>
      </c>
      <c r="F101" s="37">
        <v>0</v>
      </c>
      <c r="G101" s="37">
        <v>0</v>
      </c>
    </row>
    <row r="102" spans="3:8" ht="19.5">
      <c r="C102" s="48" t="s">
        <v>171</v>
      </c>
      <c r="D102" s="49" t="s">
        <v>172</v>
      </c>
      <c r="E102" s="34">
        <f>E103+E104+E105</f>
        <v>170100</v>
      </c>
      <c r="F102" s="34">
        <f>F103+F104+F105</f>
        <v>176744</v>
      </c>
      <c r="G102" s="34">
        <f>G103+G104+G105</f>
        <v>183654</v>
      </c>
    </row>
    <row r="103" spans="3:8">
      <c r="C103" s="50">
        <v>31</v>
      </c>
      <c r="D103" s="38" t="s">
        <v>47</v>
      </c>
      <c r="E103" s="37">
        <v>165100</v>
      </c>
      <c r="F103" s="39">
        <v>171744</v>
      </c>
      <c r="G103" s="37">
        <v>178654</v>
      </c>
      <c r="H103" s="51"/>
    </row>
    <row r="104" spans="3:8">
      <c r="C104" s="35">
        <v>32</v>
      </c>
      <c r="D104" s="38" t="s">
        <v>48</v>
      </c>
      <c r="E104" s="37">
        <v>5000</v>
      </c>
      <c r="F104" s="39">
        <v>5000</v>
      </c>
      <c r="G104" s="37">
        <v>5000</v>
      </c>
    </row>
    <row r="105" spans="3:8">
      <c r="C105" s="35">
        <v>92</v>
      </c>
      <c r="D105" s="38" t="s">
        <v>42</v>
      </c>
      <c r="E105" s="37">
        <v>0</v>
      </c>
      <c r="F105" s="39">
        <v>0</v>
      </c>
      <c r="G105" s="37">
        <v>0</v>
      </c>
    </row>
    <row r="106" spans="3:8">
      <c r="C106" s="26" t="s">
        <v>173</v>
      </c>
      <c r="D106" s="27" t="s">
        <v>174</v>
      </c>
      <c r="E106" s="28">
        <f t="shared" ref="E106:G107" si="13">E107</f>
        <v>2488800</v>
      </c>
      <c r="F106" s="28">
        <f t="shared" si="13"/>
        <v>2586760</v>
      </c>
      <c r="G106" s="28">
        <f t="shared" si="13"/>
        <v>2688618</v>
      </c>
    </row>
    <row r="107" spans="3:8">
      <c r="C107" s="29" t="s">
        <v>175</v>
      </c>
      <c r="D107" s="30" t="s">
        <v>176</v>
      </c>
      <c r="E107" s="31">
        <f t="shared" si="13"/>
        <v>2488800</v>
      </c>
      <c r="F107" s="31">
        <f t="shared" si="13"/>
        <v>2586760</v>
      </c>
      <c r="G107" s="31">
        <f t="shared" si="13"/>
        <v>2688618</v>
      </c>
    </row>
    <row r="108" spans="3:8">
      <c r="C108" s="32" t="s">
        <v>132</v>
      </c>
      <c r="D108" s="33" t="s">
        <v>133</v>
      </c>
      <c r="E108" s="34">
        <f>E109+E110+E111+E112</f>
        <v>2488800</v>
      </c>
      <c r="F108" s="34">
        <f>F109+F110+F111+F112</f>
        <v>2586760</v>
      </c>
      <c r="G108" s="34">
        <f>G109+G110+G111+G112</f>
        <v>2688618</v>
      </c>
    </row>
    <row r="109" spans="3:8">
      <c r="C109" s="35">
        <v>31</v>
      </c>
      <c r="D109" s="38" t="s">
        <v>47</v>
      </c>
      <c r="E109" s="37">
        <v>2449000</v>
      </c>
      <c r="F109" s="39">
        <v>2546960</v>
      </c>
      <c r="G109" s="37">
        <v>2648818</v>
      </c>
      <c r="H109" s="51"/>
    </row>
    <row r="110" spans="3:8">
      <c r="C110" s="35">
        <v>32</v>
      </c>
      <c r="D110" s="38" t="s">
        <v>48</v>
      </c>
      <c r="E110" s="37">
        <v>39800</v>
      </c>
      <c r="F110" s="39">
        <v>39800</v>
      </c>
      <c r="G110" s="37">
        <v>39800</v>
      </c>
    </row>
    <row r="111" spans="3:8">
      <c r="C111" s="35">
        <v>34</v>
      </c>
      <c r="D111" s="38" t="s">
        <v>49</v>
      </c>
      <c r="E111" s="37">
        <v>0</v>
      </c>
      <c r="F111" s="39">
        <v>0</v>
      </c>
      <c r="G111" s="37">
        <v>0</v>
      </c>
    </row>
    <row r="112" spans="3:8">
      <c r="C112" s="35">
        <v>92</v>
      </c>
      <c r="D112" s="38" t="s">
        <v>42</v>
      </c>
      <c r="E112" s="37"/>
      <c r="F112" s="39"/>
      <c r="G112" s="37"/>
    </row>
    <row r="113" spans="5:6">
      <c r="E113" s="6"/>
    </row>
    <row r="114" spans="5:6">
      <c r="E114" s="6"/>
    </row>
    <row r="115" spans="5:6">
      <c r="E115" s="6"/>
      <c r="F115" s="5" t="s">
        <v>177</v>
      </c>
    </row>
    <row r="116" spans="5:6">
      <c r="E116" s="6"/>
      <c r="F116" s="5"/>
    </row>
    <row r="117" spans="5:6">
      <c r="E117" s="6"/>
      <c r="F117" s="5" t="s">
        <v>178</v>
      </c>
    </row>
    <row r="118" spans="5:6">
      <c r="E118" s="6"/>
    </row>
  </sheetData>
  <mergeCells count="2">
    <mergeCell ref="C1:G1"/>
    <mergeCell ref="C5:D5"/>
  </mergeCells>
  <pageMargins left="0.7" right="0.7" top="0.75" bottom="0.75" header="0.3" footer="0.3"/>
  <pageSetup paperSize="9" scale="6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Računovodstvo 1</cp:lastModifiedBy>
  <cp:lastPrinted>2025-12-08T12:14:30Z</cp:lastPrinted>
  <dcterms:created xsi:type="dcterms:W3CDTF">2022-08-12T12:51:00Z</dcterms:created>
  <dcterms:modified xsi:type="dcterms:W3CDTF">2025-12-08T12:41:50Z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10B1380733124A31B5BA711328A8BEA4_12</vt:lpwstr>
  </property>
  <property fmtid="{D5CDD505-2E9C-101B-9397-08002B2CF9AE}" pid="3" name="KSOProductBuildVer">
    <vt:lpwstr>1033-12.2.0.22549</vt:lpwstr>
  </property>
</Properties>
</file>